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lacounty-my.sharepoint.com/personal/ltran_wdacs_lacounty_gov/Documents/AAA PROGRAM (Lynn)/1) FY 2021-22/RFPs/AAA-ENP-2223 RFP/5) RFP AND APPENDICES/5) APPENDIX D (Required Forms and Documentation)/FINAL/New folder/"/>
    </mc:Choice>
  </mc:AlternateContent>
  <xr:revisionPtr revIDLastSave="0" documentId="8_{1895094F-0E1E-4927-ADCD-D6D564581B65}" xr6:coauthVersionLast="47" xr6:coauthVersionMax="47" xr10:uidLastSave="{00000000-0000-0000-0000-000000000000}"/>
  <bookViews>
    <workbookView xWindow="-120" yWindow="-120" windowWidth="29040" windowHeight="15840" tabRatio="802" xr2:uid="{00000000-000D-0000-FFFF-FFFF00000000}"/>
  </bookViews>
  <sheets>
    <sheet name="Cover Page" sheetId="3" r:id="rId1"/>
    <sheet name="Budget Detail-Personnel" sheetId="59" r:id="rId2"/>
    <sheet name="Budget Detail-Volunteers" sheetId="60" r:id="rId3"/>
    <sheet name="Budget Detail-Vol Exp" sheetId="61" r:id="rId4"/>
    <sheet name="Budget Detail-Subcontracts" sheetId="62" r:id="rId5"/>
    <sheet name="Budget Detail-Catered Food" sheetId="52" r:id="rId6"/>
    <sheet name="Budget Detail-Raw Food" sheetId="55" r:id="rId7"/>
    <sheet name="Budget Detail-Space" sheetId="63" r:id="rId8"/>
    <sheet name="Budget Detail-Equipment" sheetId="64" r:id="rId9"/>
    <sheet name="Budget Detail-Other Costs" sheetId="65" r:id="rId10"/>
    <sheet name="Budget Summary" sheetId="35" r:id="rId11"/>
  </sheets>
  <definedNames>
    <definedName name="_xlnm.Print_Area" localSheetId="5">'Budget Detail-Catered Food'!$A$1:$AG$29</definedName>
    <definedName name="_xlnm.Print_Area" localSheetId="8">'Budget Detail-Equipment'!$A$1:$AE$26</definedName>
    <definedName name="_xlnm.Print_Area" localSheetId="9">'Budget Detail-Other Costs'!$A$1:$AD$50</definedName>
    <definedName name="_xlnm.Print_Area" localSheetId="1">'Budget Detail-Personnel'!$A$1:$AB$56</definedName>
    <definedName name="_xlnm.Print_Area" localSheetId="6">'Budget Detail-Raw Food'!$A$1:$AE$26</definedName>
    <definedName name="_xlnm.Print_Area" localSheetId="7">'Budget Detail-Space'!$A$1:$AD$30</definedName>
    <definedName name="_xlnm.Print_Area" localSheetId="4">'Budget Detail-Subcontracts'!$A$1:$AD$29</definedName>
    <definedName name="_xlnm.Print_Area" localSheetId="3">'Budget Detail-Vol Exp'!$A$1:$AB$30</definedName>
    <definedName name="_xlnm.Print_Area" localSheetId="2">'Budget Detail-Volunteers'!$A$1:$W$30</definedName>
    <definedName name="_xlnm.Print_Area" localSheetId="10">'Budget Summary'!$A$1:$AB$83</definedName>
    <definedName name="_xlnm.Print_Area" localSheetId="0">'Cover Page'!$A$1:$AK$51</definedName>
    <definedName name="_xlnm.Print_Titles" localSheetId="9">'Budget Detail-Other Costs'!$9:$11</definedName>
    <definedName name="_xlnm.Print_Titles" localSheetId="1">'Budget Detail-Personnel'!$8:$11</definedName>
    <definedName name="_xlnm.Print_Titles" localSheetId="3">'Budget Detail-Vol Exp'!$8:$11</definedName>
    <definedName name="_xlnm.Print_Titles" localSheetId="2">'Budget Detail-Volunteers'!$7:$10</definedName>
    <definedName name="_xlnm.Print_Titles" localSheetId="10">'Budget Summary'!$8:$10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59" l="1"/>
  <c r="AA39" i="59" s="1"/>
  <c r="K38" i="59"/>
  <c r="Y38" i="59" s="1"/>
  <c r="K37" i="59"/>
  <c r="Y37" i="59" s="1"/>
  <c r="AA36" i="59"/>
  <c r="Y36" i="59"/>
  <c r="K36" i="59"/>
  <c r="F2" i="35"/>
  <c r="H2" i="65"/>
  <c r="H2" i="64"/>
  <c r="H2" i="63"/>
  <c r="G2" i="55"/>
  <c r="G2" i="52"/>
  <c r="H2" i="62"/>
  <c r="F2" i="61"/>
  <c r="F2" i="60"/>
  <c r="F2" i="59"/>
  <c r="AA37" i="59" l="1"/>
  <c r="AA38" i="59"/>
  <c r="Y39" i="59"/>
  <c r="V65" i="35"/>
  <c r="V24" i="60" l="1"/>
  <c r="K47" i="59"/>
  <c r="AA46" i="59"/>
  <c r="T24" i="60"/>
  <c r="P38" i="3"/>
  <c r="H6" i="63" l="1"/>
  <c r="F6" i="61"/>
  <c r="K31" i="59" l="1"/>
  <c r="Y31" i="59" s="1"/>
  <c r="K30" i="59"/>
  <c r="K29" i="59"/>
  <c r="K28" i="59"/>
  <c r="Y30" i="59" l="1"/>
  <c r="AA30" i="59" s="1"/>
  <c r="Y28" i="59"/>
  <c r="AA28" i="59" s="1"/>
  <c r="AA31" i="59"/>
  <c r="Y29" i="59"/>
  <c r="AA29" i="59" s="1"/>
  <c r="K26" i="59" l="1"/>
  <c r="K25" i="59"/>
  <c r="Y25" i="59" s="1"/>
  <c r="K24" i="59"/>
  <c r="Y24" i="59" s="1"/>
  <c r="K23" i="59"/>
  <c r="K22" i="59"/>
  <c r="Y22" i="59" s="1"/>
  <c r="K34" i="59"/>
  <c r="K35" i="59"/>
  <c r="K33" i="59"/>
  <c r="Y33" i="59" s="1"/>
  <c r="K32" i="59"/>
  <c r="Y32" i="59" s="1"/>
  <c r="K27" i="59"/>
  <c r="Y27" i="59" s="1"/>
  <c r="K21" i="59"/>
  <c r="Y21" i="59" s="1"/>
  <c r="K20" i="59"/>
  <c r="AA24" i="59" l="1"/>
  <c r="Y23" i="59"/>
  <c r="AA23" i="59" s="1"/>
  <c r="AA22" i="59"/>
  <c r="AA25" i="59"/>
  <c r="Y26" i="59"/>
  <c r="AA26" i="59" s="1"/>
  <c r="AA27" i="59"/>
  <c r="AA32" i="59"/>
  <c r="Y34" i="59"/>
  <c r="AA34" i="59" s="1"/>
  <c r="Y35" i="59"/>
  <c r="AA35" i="59" s="1"/>
  <c r="Y20" i="59"/>
  <c r="AA20" i="59" s="1"/>
  <c r="AA21" i="59"/>
  <c r="AA33" i="59"/>
  <c r="Z6" i="55"/>
  <c r="R6" i="55"/>
  <c r="G6" i="55"/>
  <c r="A6" i="55"/>
  <c r="M19" i="52" l="1"/>
  <c r="M18" i="52"/>
  <c r="M17" i="52"/>
  <c r="M16" i="52"/>
  <c r="M15" i="52"/>
  <c r="M14" i="52"/>
  <c r="M13" i="52"/>
  <c r="H6" i="65" l="1"/>
  <c r="Y6" i="65"/>
  <c r="S21" i="64" l="1"/>
  <c r="O21" i="64"/>
  <c r="Y21" i="64"/>
  <c r="W21" i="64"/>
  <c r="U21" i="64"/>
  <c r="Q21" i="64"/>
  <c r="H67" i="35" l="1"/>
  <c r="H63" i="35"/>
  <c r="H61" i="35"/>
  <c r="H60" i="35"/>
  <c r="H58" i="35"/>
  <c r="H57" i="35"/>
  <c r="H55" i="35"/>
  <c r="H54" i="35"/>
  <c r="H53" i="35"/>
  <c r="H52" i="35"/>
  <c r="H51" i="35"/>
  <c r="N70" i="35" l="1"/>
  <c r="N69" i="35"/>
  <c r="L70" i="35"/>
  <c r="M70" i="35"/>
  <c r="M69" i="35"/>
  <c r="L69" i="35"/>
  <c r="K70" i="35"/>
  <c r="K69" i="35"/>
  <c r="J70" i="35"/>
  <c r="J69" i="35"/>
  <c r="AB69" i="35"/>
  <c r="AA69" i="35"/>
  <c r="Z69" i="35"/>
  <c r="Y69" i="35"/>
  <c r="X69" i="35"/>
  <c r="H35" i="35"/>
  <c r="H34" i="35"/>
  <c r="H33" i="35"/>
  <c r="M13" i="64"/>
  <c r="M19" i="64"/>
  <c r="M18" i="64"/>
  <c r="M17" i="64"/>
  <c r="M16" i="64"/>
  <c r="M15" i="64"/>
  <c r="M14" i="64"/>
  <c r="AA14" i="64" s="1"/>
  <c r="AA13" i="64" l="1"/>
  <c r="M21" i="64"/>
  <c r="Y36" i="3"/>
  <c r="F38" i="3"/>
  <c r="H38" i="3"/>
  <c r="J38" i="3"/>
  <c r="M38" i="3"/>
  <c r="S38" i="3"/>
  <c r="V38" i="3"/>
  <c r="Y37" i="3"/>
  <c r="M35" i="65" l="1"/>
  <c r="AC35" i="65" s="1"/>
  <c r="M21" i="65"/>
  <c r="AA21" i="65" s="1"/>
  <c r="M22" i="65"/>
  <c r="M23" i="65"/>
  <c r="AA23" i="65" s="1"/>
  <c r="M24" i="65"/>
  <c r="M25" i="65"/>
  <c r="AA25" i="65" s="1"/>
  <c r="M26" i="65"/>
  <c r="AA26" i="65" s="1"/>
  <c r="M27" i="65"/>
  <c r="AC27" i="65" s="1"/>
  <c r="M28" i="65"/>
  <c r="AC28" i="65" s="1"/>
  <c r="M29" i="65"/>
  <c r="AA29" i="65" s="1"/>
  <c r="M30" i="65"/>
  <c r="AC30" i="65" s="1"/>
  <c r="M31" i="65"/>
  <c r="AA31" i="65" s="1"/>
  <c r="M32" i="65"/>
  <c r="AC32" i="65" s="1"/>
  <c r="M33" i="65"/>
  <c r="AA33" i="65" s="1"/>
  <c r="M34" i="65"/>
  <c r="AA34" i="65" s="1"/>
  <c r="AA32" i="65" l="1"/>
  <c r="AC33" i="65"/>
  <c r="AA28" i="65"/>
  <c r="AA24" i="65"/>
  <c r="AC24" i="65" s="1"/>
  <c r="AA30" i="65"/>
  <c r="AC21" i="65"/>
  <c r="AA22" i="65"/>
  <c r="AC22" i="65" s="1"/>
  <c r="AA35" i="65"/>
  <c r="AC34" i="65"/>
  <c r="AC29" i="65"/>
  <c r="AC25" i="65"/>
  <c r="AA27" i="65"/>
  <c r="AC31" i="65"/>
  <c r="AC26" i="65"/>
  <c r="AC23" i="65"/>
  <c r="M22" i="62"/>
  <c r="K23" i="61" l="1"/>
  <c r="F7" i="35" l="1"/>
  <c r="A7" i="35"/>
  <c r="W6" i="35"/>
  <c r="R6" i="35"/>
  <c r="F6" i="35"/>
  <c r="A6" i="35"/>
  <c r="F5" i="35"/>
  <c r="A5" i="35"/>
  <c r="F4" i="35"/>
  <c r="A4" i="35"/>
  <c r="F3" i="35"/>
  <c r="A3" i="35"/>
  <c r="F1" i="35"/>
  <c r="A1" i="35"/>
  <c r="G7" i="52"/>
  <c r="A7" i="52"/>
  <c r="Z6" i="52"/>
  <c r="R6" i="52"/>
  <c r="H6" i="52"/>
  <c r="A6" i="52"/>
  <c r="H5" i="52"/>
  <c r="A5" i="52"/>
  <c r="G4" i="52"/>
  <c r="A4" i="52"/>
  <c r="G3" i="52"/>
  <c r="A3" i="52"/>
  <c r="G1" i="52"/>
  <c r="A1" i="52"/>
  <c r="H7" i="65"/>
  <c r="A7" i="65"/>
  <c r="R6" i="65"/>
  <c r="A6" i="65"/>
  <c r="H5" i="65"/>
  <c r="A5" i="65"/>
  <c r="H4" i="65"/>
  <c r="A4" i="65"/>
  <c r="H3" i="65"/>
  <c r="A3" i="65"/>
  <c r="H1" i="65"/>
  <c r="A1" i="65"/>
  <c r="H7" i="64"/>
  <c r="A7" i="64"/>
  <c r="Y6" i="64"/>
  <c r="R6" i="64"/>
  <c r="H6" i="64"/>
  <c r="A6" i="64"/>
  <c r="H5" i="64"/>
  <c r="A5" i="64"/>
  <c r="H4" i="64"/>
  <c r="A4" i="64"/>
  <c r="H3" i="64"/>
  <c r="A3" i="64"/>
  <c r="H1" i="64"/>
  <c r="A1" i="64"/>
  <c r="H7" i="63"/>
  <c r="A7" i="63"/>
  <c r="Y6" i="63"/>
  <c r="R6" i="63"/>
  <c r="A6" i="63"/>
  <c r="H5" i="63"/>
  <c r="A5" i="63"/>
  <c r="H4" i="63"/>
  <c r="A4" i="63"/>
  <c r="H3" i="63"/>
  <c r="A3" i="63"/>
  <c r="H1" i="63"/>
  <c r="A1" i="63"/>
  <c r="H7" i="62"/>
  <c r="Y6" i="62"/>
  <c r="R6" i="62"/>
  <c r="H6" i="62"/>
  <c r="H5" i="62"/>
  <c r="H4" i="62"/>
  <c r="H3" i="62"/>
  <c r="H1" i="62"/>
  <c r="A7" i="62"/>
  <c r="A6" i="62"/>
  <c r="A5" i="62"/>
  <c r="A4" i="62"/>
  <c r="A3" i="62"/>
  <c r="A1" i="62"/>
  <c r="M13" i="62"/>
  <c r="AA13" i="62" s="1"/>
  <c r="F7" i="60"/>
  <c r="S6" i="60"/>
  <c r="O6" i="60"/>
  <c r="F6" i="60"/>
  <c r="F5" i="60"/>
  <c r="F4" i="60"/>
  <c r="F3" i="60"/>
  <c r="F1" i="60"/>
  <c r="A7" i="60"/>
  <c r="A6" i="60"/>
  <c r="A5" i="60"/>
  <c r="A4" i="60"/>
  <c r="A3" i="60"/>
  <c r="A1" i="60"/>
  <c r="F7" i="61"/>
  <c r="A7" i="61"/>
  <c r="W6" i="61"/>
  <c r="R6" i="61"/>
  <c r="A6" i="61"/>
  <c r="F5" i="61"/>
  <c r="A5" i="61"/>
  <c r="F4" i="61"/>
  <c r="A4" i="61"/>
  <c r="F3" i="61"/>
  <c r="A3" i="61"/>
  <c r="F1" i="61"/>
  <c r="A1" i="61"/>
  <c r="F7" i="59"/>
  <c r="W6" i="59"/>
  <c r="R6" i="59"/>
  <c r="F6" i="59"/>
  <c r="F5" i="59"/>
  <c r="F4" i="59"/>
  <c r="F3" i="59"/>
  <c r="F1" i="59"/>
  <c r="A7" i="59"/>
  <c r="A6" i="59"/>
  <c r="A5" i="59"/>
  <c r="A4" i="59"/>
  <c r="A3" i="59"/>
  <c r="A1" i="59"/>
  <c r="Y36" i="65"/>
  <c r="W36" i="65"/>
  <c r="U36" i="65"/>
  <c r="S36" i="65"/>
  <c r="Q36" i="65"/>
  <c r="O36" i="65"/>
  <c r="M20" i="65"/>
  <c r="M19" i="65"/>
  <c r="M18" i="65"/>
  <c r="AA18" i="65" s="1"/>
  <c r="M17" i="65"/>
  <c r="M16" i="65"/>
  <c r="M15" i="65"/>
  <c r="AA15" i="65" s="1"/>
  <c r="M14" i="65"/>
  <c r="M13" i="65"/>
  <c r="AA19" i="64"/>
  <c r="AC18" i="64"/>
  <c r="AC17" i="64"/>
  <c r="AA16" i="64"/>
  <c r="AC15" i="64"/>
  <c r="AC14" i="64"/>
  <c r="M23" i="63"/>
  <c r="Y21" i="63"/>
  <c r="Y26" i="63" s="1"/>
  <c r="W21" i="63"/>
  <c r="U21" i="63"/>
  <c r="U26" i="63" s="1"/>
  <c r="S21" i="63"/>
  <c r="Q21" i="63"/>
  <c r="O21" i="63"/>
  <c r="M20" i="63"/>
  <c r="AC20" i="63" s="1"/>
  <c r="M19" i="63"/>
  <c r="AA19" i="63" s="1"/>
  <c r="M18" i="63"/>
  <c r="AC18" i="63" s="1"/>
  <c r="M17" i="63"/>
  <c r="AC17" i="63" s="1"/>
  <c r="M16" i="63"/>
  <c r="M15" i="63"/>
  <c r="AA15" i="63" s="1"/>
  <c r="M14" i="63"/>
  <c r="M13" i="63"/>
  <c r="M23" i="62"/>
  <c r="Y20" i="62"/>
  <c r="Y25" i="62" s="1"/>
  <c r="W20" i="62"/>
  <c r="U20" i="62"/>
  <c r="U25" i="62" s="1"/>
  <c r="S20" i="62"/>
  <c r="Q20" i="62"/>
  <c r="O20" i="62"/>
  <c r="M19" i="62"/>
  <c r="AC19" i="62" s="1"/>
  <c r="M18" i="62"/>
  <c r="AC18" i="62" s="1"/>
  <c r="M17" i="62"/>
  <c r="AA17" i="62" s="1"/>
  <c r="M16" i="62"/>
  <c r="AC16" i="62" s="1"/>
  <c r="M15" i="62"/>
  <c r="AC15" i="62" s="1"/>
  <c r="M14" i="62"/>
  <c r="AC14" i="62" s="1"/>
  <c r="W21" i="61"/>
  <c r="W26" i="61" s="1"/>
  <c r="U21" i="61"/>
  <c r="U26" i="61" s="1"/>
  <c r="S21" i="61"/>
  <c r="S26" i="61" s="1"/>
  <c r="Q21" i="61"/>
  <c r="O21" i="61"/>
  <c r="O26" i="61" s="1"/>
  <c r="M21" i="61"/>
  <c r="K20" i="61"/>
  <c r="Y20" i="61" s="1"/>
  <c r="K19" i="61"/>
  <c r="AA19" i="61" s="1"/>
  <c r="K18" i="61"/>
  <c r="AA18" i="61" s="1"/>
  <c r="K17" i="61"/>
  <c r="K16" i="61"/>
  <c r="Y16" i="61" s="1"/>
  <c r="K15" i="61"/>
  <c r="AA15" i="61" s="1"/>
  <c r="K14" i="61"/>
  <c r="K13" i="61"/>
  <c r="R22" i="60"/>
  <c r="P22" i="60"/>
  <c r="T21" i="60"/>
  <c r="N21" i="60"/>
  <c r="V21" i="60" s="1"/>
  <c r="T20" i="60"/>
  <c r="N20" i="60"/>
  <c r="V20" i="60" s="1"/>
  <c r="T19" i="60"/>
  <c r="N19" i="60"/>
  <c r="V19" i="60" s="1"/>
  <c r="T18" i="60"/>
  <c r="N18" i="60"/>
  <c r="V18" i="60" s="1"/>
  <c r="T17" i="60"/>
  <c r="N17" i="60"/>
  <c r="V17" i="60" s="1"/>
  <c r="T16" i="60"/>
  <c r="N16" i="60"/>
  <c r="V16" i="60" s="1"/>
  <c r="T15" i="60"/>
  <c r="N15" i="60"/>
  <c r="V15" i="60" s="1"/>
  <c r="T14" i="60"/>
  <c r="N14" i="60"/>
  <c r="T13" i="60"/>
  <c r="N13" i="60" s="1"/>
  <c r="W41" i="59"/>
  <c r="U41" i="59"/>
  <c r="S41" i="59"/>
  <c r="Q41" i="59"/>
  <c r="O41" i="59"/>
  <c r="K40" i="59"/>
  <c r="K19" i="59"/>
  <c r="Y19" i="59" s="1"/>
  <c r="K18" i="59"/>
  <c r="Y18" i="59" s="1"/>
  <c r="K17" i="59"/>
  <c r="K16" i="59"/>
  <c r="K15" i="59"/>
  <c r="Y15" i="59" s="1"/>
  <c r="K14" i="59"/>
  <c r="Y14" i="59" s="1"/>
  <c r="K13" i="59"/>
  <c r="Y35" i="3"/>
  <c r="H18" i="35" l="1"/>
  <c r="AA16" i="61"/>
  <c r="AA14" i="59"/>
  <c r="AA20" i="61"/>
  <c r="Y18" i="61"/>
  <c r="AA17" i="63"/>
  <c r="AC19" i="63"/>
  <c r="AA18" i="59"/>
  <c r="AA18" i="63"/>
  <c r="H32" i="35"/>
  <c r="S26" i="63"/>
  <c r="Y17" i="59"/>
  <c r="AA17" i="59" s="1"/>
  <c r="Y15" i="61"/>
  <c r="Y19" i="61"/>
  <c r="H16" i="35"/>
  <c r="H30" i="35"/>
  <c r="H62" i="35"/>
  <c r="W26" i="63"/>
  <c r="AA15" i="59"/>
  <c r="AA19" i="59"/>
  <c r="H17" i="35"/>
  <c r="Q26" i="61"/>
  <c r="Q26" i="63"/>
  <c r="H31" i="35"/>
  <c r="R26" i="60"/>
  <c r="H65" i="35"/>
  <c r="AC15" i="63"/>
  <c r="AA14" i="63"/>
  <c r="AC14" i="63" s="1"/>
  <c r="M21" i="63"/>
  <c r="AA21" i="63" s="1"/>
  <c r="H19" i="35"/>
  <c r="V13" i="60"/>
  <c r="H15" i="35"/>
  <c r="AA17" i="65"/>
  <c r="AC17" i="65" s="1"/>
  <c r="M36" i="65"/>
  <c r="AA20" i="65"/>
  <c r="AC20" i="65" s="1"/>
  <c r="AC15" i="65"/>
  <c r="AC18" i="65"/>
  <c r="AA14" i="65"/>
  <c r="AC14" i="65" s="1"/>
  <c r="AA15" i="64"/>
  <c r="AA18" i="64"/>
  <c r="AC19" i="64"/>
  <c r="AC16" i="64"/>
  <c r="H37" i="35"/>
  <c r="H38" i="35"/>
  <c r="H36" i="35"/>
  <c r="Y41" i="65"/>
  <c r="U41" i="65"/>
  <c r="W41" i="65"/>
  <c r="H20" i="35"/>
  <c r="O41" i="65"/>
  <c r="AA13" i="63"/>
  <c r="AC13" i="63" s="1"/>
  <c r="W25" i="62"/>
  <c r="H21" i="35"/>
  <c r="AA16" i="62"/>
  <c r="AA22" i="62"/>
  <c r="AC13" i="62"/>
  <c r="M20" i="62"/>
  <c r="M25" i="62" s="1"/>
  <c r="AA15" i="62"/>
  <c r="AA19" i="62"/>
  <c r="AC17" i="62"/>
  <c r="O25" i="62"/>
  <c r="N22" i="60"/>
  <c r="V14" i="60"/>
  <c r="P26" i="60"/>
  <c r="Y16" i="59"/>
  <c r="AA16" i="59" s="1"/>
  <c r="Y40" i="59"/>
  <c r="AA40" i="59" s="1"/>
  <c r="T22" i="60"/>
  <c r="Y14" i="61"/>
  <c r="AA14" i="61" s="1"/>
  <c r="Y13" i="59"/>
  <c r="AA13" i="59" s="1"/>
  <c r="Y13" i="61"/>
  <c r="AA17" i="61"/>
  <c r="Y17" i="61"/>
  <c r="K21" i="61"/>
  <c r="K26" i="61" s="1"/>
  <c r="AA36" i="65"/>
  <c r="AA14" i="62"/>
  <c r="AA18" i="62"/>
  <c r="AC22" i="62"/>
  <c r="Q25" i="62"/>
  <c r="AA16" i="63"/>
  <c r="AC16" i="63" s="1"/>
  <c r="AA20" i="63"/>
  <c r="O26" i="63"/>
  <c r="AC13" i="64"/>
  <c r="AA17" i="64"/>
  <c r="AA13" i="65"/>
  <c r="AC13" i="65" s="1"/>
  <c r="AA16" i="65"/>
  <c r="AC16" i="65" s="1"/>
  <c r="AA19" i="65"/>
  <c r="AC19" i="65" s="1"/>
  <c r="S41" i="65"/>
  <c r="M26" i="61"/>
  <c r="S25" i="62"/>
  <c r="S44" i="59" l="1"/>
  <c r="V59" i="35" s="1"/>
  <c r="Q44" i="59"/>
  <c r="V56" i="35" s="1"/>
  <c r="AA23" i="63"/>
  <c r="AC23" i="63" s="1"/>
  <c r="U44" i="59"/>
  <c r="V62" i="35" s="1"/>
  <c r="H64" i="35"/>
  <c r="H50" i="35"/>
  <c r="K24" i="61"/>
  <c r="Y23" i="61"/>
  <c r="AA23" i="61" s="1"/>
  <c r="AA21" i="64"/>
  <c r="M24" i="63"/>
  <c r="M26" i="63" s="1"/>
  <c r="N26" i="60"/>
  <c r="H49" i="35"/>
  <c r="O44" i="59"/>
  <c r="O49" i="59" s="1"/>
  <c r="W44" i="59"/>
  <c r="S49" i="59"/>
  <c r="Y21" i="61"/>
  <c r="AA20" i="62"/>
  <c r="AA25" i="62" s="1"/>
  <c r="AC25" i="62" s="1"/>
  <c r="AA13" i="61"/>
  <c r="AA21" i="61" s="1"/>
  <c r="V22" i="60"/>
  <c r="AC21" i="63"/>
  <c r="AC36" i="65"/>
  <c r="AA26" i="63" l="1"/>
  <c r="AC26" i="63" s="1"/>
  <c r="Y26" i="61"/>
  <c r="AA26" i="61" s="1"/>
  <c r="U49" i="59"/>
  <c r="H14" i="35"/>
  <c r="Q49" i="59"/>
  <c r="H48" i="35"/>
  <c r="H70" i="35" s="1"/>
  <c r="T26" i="60"/>
  <c r="V26" i="60" s="1"/>
  <c r="H13" i="35"/>
  <c r="W49" i="59"/>
  <c r="H47" i="35"/>
  <c r="AC20" i="62"/>
  <c r="Y16" i="35"/>
  <c r="K39" i="35" l="1"/>
  <c r="AC21" i="64" l="1"/>
  <c r="J39" i="35"/>
  <c r="L39" i="35"/>
  <c r="M39" i="35"/>
  <c r="N39" i="35"/>
  <c r="K14" i="55" l="1"/>
  <c r="AA14" i="55" s="1"/>
  <c r="K15" i="55"/>
  <c r="AC15" i="55" s="1"/>
  <c r="K16" i="55"/>
  <c r="AA16" i="55" s="1"/>
  <c r="AA70" i="35"/>
  <c r="AA68" i="35"/>
  <c r="AA42" i="35"/>
  <c r="AA41" i="35"/>
  <c r="AA40" i="35"/>
  <c r="AA75" i="35" s="1"/>
  <c r="AA39" i="35"/>
  <c r="AA16" i="35"/>
  <c r="M68" i="35"/>
  <c r="M74" i="35" s="1"/>
  <c r="M42" i="35"/>
  <c r="M41" i="35"/>
  <c r="M40" i="35"/>
  <c r="M75" i="35" s="1"/>
  <c r="Y70" i="35"/>
  <c r="Y68" i="35"/>
  <c r="Y42" i="35"/>
  <c r="Y41" i="35"/>
  <c r="Y40" i="35"/>
  <c r="Y75" i="35" s="1"/>
  <c r="Y39" i="35"/>
  <c r="K68" i="35"/>
  <c r="K74" i="35" s="1"/>
  <c r="K42" i="35"/>
  <c r="K41" i="35"/>
  <c r="K40" i="35"/>
  <c r="K75" i="35" s="1"/>
  <c r="Y33" i="3"/>
  <c r="Y34" i="3"/>
  <c r="Y74" i="35" l="1"/>
  <c r="AC34" i="3"/>
  <c r="AC32" i="3"/>
  <c r="AA15" i="55"/>
  <c r="AA74" i="35"/>
  <c r="AA76" i="35"/>
  <c r="Y76" i="35"/>
  <c r="M77" i="35"/>
  <c r="K77" i="35"/>
  <c r="M76" i="35"/>
  <c r="AA77" i="35"/>
  <c r="Y77" i="35"/>
  <c r="K76" i="35"/>
  <c r="AC16" i="55"/>
  <c r="AC14" i="55"/>
  <c r="AF34" i="3" l="1"/>
  <c r="AI34" i="3" s="1"/>
  <c r="K78" i="35"/>
  <c r="AF32" i="3"/>
  <c r="AA78" i="35"/>
  <c r="Y78" i="35"/>
  <c r="M78" i="35"/>
  <c r="N68" i="35" l="1"/>
  <c r="L68" i="35"/>
  <c r="J68" i="35"/>
  <c r="V70" i="35" l="1"/>
  <c r="AB16" i="35"/>
  <c r="Z16" i="35"/>
  <c r="X16" i="35"/>
  <c r="AB70" i="35"/>
  <c r="Z70" i="35"/>
  <c r="AB68" i="35"/>
  <c r="Z68" i="35"/>
  <c r="X70" i="35"/>
  <c r="X68" i="35"/>
  <c r="AB42" i="35"/>
  <c r="Z42" i="35"/>
  <c r="X42" i="35"/>
  <c r="AB41" i="35"/>
  <c r="Z41" i="35"/>
  <c r="X41" i="35"/>
  <c r="AB40" i="35"/>
  <c r="AB75" i="35" s="1"/>
  <c r="Z40" i="35"/>
  <c r="Z75" i="35" s="1"/>
  <c r="X40" i="35"/>
  <c r="X75" i="35" s="1"/>
  <c r="AB39" i="35"/>
  <c r="Z39" i="35"/>
  <c r="X39" i="35"/>
  <c r="L42" i="35"/>
  <c r="L77" i="35" s="1"/>
  <c r="N42" i="35"/>
  <c r="N77" i="35" s="1"/>
  <c r="J42" i="35"/>
  <c r="J77" i="35" s="1"/>
  <c r="N41" i="35"/>
  <c r="L41" i="35"/>
  <c r="J41" i="35"/>
  <c r="N40" i="35"/>
  <c r="N75" i="35" s="1"/>
  <c r="L40" i="35"/>
  <c r="L75" i="35" s="1"/>
  <c r="J40" i="35"/>
  <c r="J75" i="35" s="1"/>
  <c r="N74" i="35"/>
  <c r="J74" i="35"/>
  <c r="AC31" i="3" l="1"/>
  <c r="AC35" i="3"/>
  <c r="Z74" i="35"/>
  <c r="AB77" i="35"/>
  <c r="AB74" i="35"/>
  <c r="AB76" i="35"/>
  <c r="X77" i="35"/>
  <c r="Z76" i="35"/>
  <c r="L76" i="35"/>
  <c r="AF33" i="3" s="1"/>
  <c r="Z77" i="35"/>
  <c r="X74" i="35"/>
  <c r="L74" i="35"/>
  <c r="AC33" i="3" s="1"/>
  <c r="N76" i="35"/>
  <c r="AF35" i="3" s="1"/>
  <c r="J76" i="35"/>
  <c r="X76" i="35"/>
  <c r="AI35" i="3" l="1"/>
  <c r="N78" i="35"/>
  <c r="AI33" i="3"/>
  <c r="J78" i="35"/>
  <c r="AF31" i="3"/>
  <c r="AI31" i="3" s="1"/>
  <c r="AB78" i="35"/>
  <c r="Z78" i="35"/>
  <c r="L78" i="35"/>
  <c r="X78" i="35"/>
  <c r="AI32" i="3"/>
  <c r="M18" i="55" l="1"/>
  <c r="O18" i="55"/>
  <c r="Q18" i="55"/>
  <c r="S18" i="55"/>
  <c r="U18" i="55"/>
  <c r="W18" i="55"/>
  <c r="Y18" i="55"/>
  <c r="H59" i="35" l="1"/>
  <c r="W23" i="55"/>
  <c r="Y23" i="55"/>
  <c r="U23" i="55"/>
  <c r="Q23" i="55"/>
  <c r="H28" i="35"/>
  <c r="O23" i="55"/>
  <c r="H27" i="35"/>
  <c r="M23" i="55"/>
  <c r="H26" i="35"/>
  <c r="S23" i="55"/>
  <c r="H29" i="35"/>
  <c r="K20" i="55" l="1"/>
  <c r="K21" i="55" s="1"/>
  <c r="AC15" i="52"/>
  <c r="AC16" i="52"/>
  <c r="AA20" i="52"/>
  <c r="V33" i="35" s="1"/>
  <c r="Y20" i="52"/>
  <c r="V30" i="35" s="1"/>
  <c r="W20" i="52"/>
  <c r="V26" i="35" s="1"/>
  <c r="U20" i="52"/>
  <c r="S20" i="52"/>
  <c r="V19" i="35" s="1"/>
  <c r="Q20" i="52"/>
  <c r="V14" i="35" s="1"/>
  <c r="V41" i="35" l="1"/>
  <c r="H25" i="35"/>
  <c r="V22" i="35"/>
  <c r="V42" i="35" s="1"/>
  <c r="H24" i="35"/>
  <c r="H23" i="35"/>
  <c r="H40" i="35" s="1"/>
  <c r="H75" i="35" s="1"/>
  <c r="V40" i="35"/>
  <c r="V75" i="35" s="1"/>
  <c r="AA20" i="55"/>
  <c r="AC20" i="55" s="1"/>
  <c r="AC17" i="52"/>
  <c r="AE17" i="52" s="1"/>
  <c r="AC14" i="52"/>
  <c r="AE14" i="52" s="1"/>
  <c r="AE15" i="52"/>
  <c r="AE16" i="52"/>
  <c r="AC18" i="52"/>
  <c r="AE18" i="52" s="1"/>
  <c r="AC19" i="52" l="1"/>
  <c r="AE19" i="52" l="1"/>
  <c r="G7" i="55" l="1"/>
  <c r="A7" i="55"/>
  <c r="G5" i="55"/>
  <c r="A5" i="55"/>
  <c r="G4" i="55"/>
  <c r="A4" i="55"/>
  <c r="G3" i="55"/>
  <c r="A3" i="55"/>
  <c r="G1" i="55"/>
  <c r="A1" i="55"/>
  <c r="K17" i="55" l="1"/>
  <c r="AA17" i="55" s="1"/>
  <c r="AC17" i="55" l="1"/>
  <c r="Y32" i="3" l="1"/>
  <c r="Y31" i="3" l="1"/>
  <c r="Y38" i="3" s="1"/>
  <c r="M20" i="52" l="1"/>
  <c r="O20" i="52"/>
  <c r="AC13" i="52" l="1"/>
  <c r="AE13" i="52" s="1"/>
  <c r="AC20" i="52"/>
  <c r="AE20" i="52" s="1"/>
  <c r="H22" i="35"/>
  <c r="M22" i="52" l="1"/>
  <c r="H56" i="35"/>
  <c r="H41" i="35"/>
  <c r="H42" i="35"/>
  <c r="H77" i="35" s="1"/>
  <c r="M23" i="52" l="1"/>
  <c r="AC22" i="52"/>
  <c r="AE22" i="52" s="1"/>
  <c r="M25" i="52"/>
  <c r="O25" i="52" s="1"/>
  <c r="Q25" i="52" s="1"/>
  <c r="S25" i="52" s="1"/>
  <c r="U25" i="52" s="1"/>
  <c r="W25" i="52" s="1"/>
  <c r="Y25" i="52" s="1"/>
  <c r="AA25" i="52" s="1"/>
  <c r="V77" i="35"/>
  <c r="AC25" i="52" l="1"/>
  <c r="AE25" i="52" s="1"/>
  <c r="M41" i="59"/>
  <c r="K41" i="59" l="1"/>
  <c r="M44" i="59" l="1"/>
  <c r="V12" i="35" s="1"/>
  <c r="H80" i="35" s="1"/>
  <c r="K43" i="59"/>
  <c r="Y41" i="59"/>
  <c r="AA41" i="59" s="1"/>
  <c r="K42" i="59"/>
  <c r="H12" i="35" l="1"/>
  <c r="H39" i="35" s="1"/>
  <c r="M49" i="59"/>
  <c r="Y42" i="59"/>
  <c r="K44" i="59"/>
  <c r="Y43" i="59"/>
  <c r="AA43" i="59" s="1"/>
  <c r="V46" i="35"/>
  <c r="V68" i="35" s="1"/>
  <c r="V39" i="35"/>
  <c r="V16" i="35"/>
  <c r="H44" i="35" l="1"/>
  <c r="H43" i="35"/>
  <c r="H46" i="35"/>
  <c r="H68" i="35" s="1"/>
  <c r="Y44" i="59"/>
  <c r="AA44" i="59" s="1"/>
  <c r="AA42" i="59"/>
  <c r="V74" i="35"/>
  <c r="H72" i="35" l="1"/>
  <c r="H74" i="35"/>
  <c r="Y46" i="59"/>
  <c r="Y49" i="59" s="1"/>
  <c r="K49" i="59"/>
  <c r="AA49" i="59" l="1"/>
  <c r="Q41" i="65" l="1"/>
  <c r="V53" i="35"/>
  <c r="V69" i="35" s="1"/>
  <c r="V76" i="35" s="1"/>
  <c r="V78" i="35" s="1"/>
  <c r="H66" i="35"/>
  <c r="H69" i="35" s="1"/>
  <c r="H71" i="35" l="1"/>
  <c r="H76" i="35"/>
  <c r="H78" i="35" s="1"/>
  <c r="H79" i="35" s="1"/>
  <c r="M38" i="65"/>
  <c r="M41" i="65" l="1"/>
  <c r="M39" i="65"/>
  <c r="AA38" i="65"/>
  <c r="AA41" i="65" s="1"/>
  <c r="AC41" i="65" l="1"/>
  <c r="AC38" i="65"/>
  <c r="K13" i="55" l="1"/>
  <c r="K18" i="55" s="1"/>
  <c r="K23" i="55" s="1"/>
  <c r="AA23" i="55" l="1"/>
  <c r="AC23" i="55" s="1"/>
  <c r="AA13" i="55"/>
  <c r="AC13" i="55" s="1"/>
  <c r="AA18" i="55"/>
  <c r="AC18" i="55" s="1"/>
</calcChain>
</file>

<file path=xl/sharedStrings.xml><?xml version="1.0" encoding="utf-8"?>
<sst xmlns="http://schemas.openxmlformats.org/spreadsheetml/2006/main" count="1342" uniqueCount="314">
  <si>
    <t>APPENDIX D (REQUIRED FORMS)
FORM D24.1 (PROPOSED BUDGET)</t>
  </si>
  <si>
    <t>Select Fiscal Year</t>
  </si>
  <si>
    <t>[Select Region]</t>
  </si>
  <si>
    <t>ALL COSTS REPORTED ON THIS BUDGET SHALL BE ALLOWABLE, NECESSARY, AND REASONABLE FOR THE PROGRAM SERVICES TO BE PROVIDED.</t>
  </si>
  <si>
    <t>2022-2023</t>
  </si>
  <si>
    <t>Antelope Valley Region</t>
  </si>
  <si>
    <t>Select Number</t>
  </si>
  <si>
    <t>2023-2024</t>
  </si>
  <si>
    <t>East Gateway Cities Region</t>
  </si>
  <si>
    <t>Program Services:</t>
  </si>
  <si>
    <t>CONGREGATE MEAL SERVICES</t>
  </si>
  <si>
    <t>N/A</t>
  </si>
  <si>
    <t>2024-2025</t>
  </si>
  <si>
    <t>Mid Gateway Cities Region</t>
  </si>
  <si>
    <t>Funding Type:</t>
  </si>
  <si>
    <t>Older Americans Act (OAA) Title III C-1</t>
  </si>
  <si>
    <t>San Gabriel Valley Region</t>
  </si>
  <si>
    <t>Fiscal Year:</t>
  </si>
  <si>
    <t>One</t>
  </si>
  <si>
    <t>2025-2026</t>
  </si>
  <si>
    <t>San Fernando Valley Region</t>
  </si>
  <si>
    <t>Los Angeles County Region:</t>
  </si>
  <si>
    <t>Two</t>
  </si>
  <si>
    <t>Santa Clarita Valley Region</t>
  </si>
  <si>
    <t>Three</t>
  </si>
  <si>
    <t>South Bay Region</t>
  </si>
  <si>
    <t>Amendment Number:</t>
  </si>
  <si>
    <t>Modification Number:</t>
  </si>
  <si>
    <t>Four</t>
  </si>
  <si>
    <t>West Gateway Cities Region (including Central Los Angeles Region)</t>
  </si>
  <si>
    <t>Proposer's Legal Name:</t>
  </si>
  <si>
    <t>[Enter Legal Name]</t>
  </si>
  <si>
    <t>Five</t>
  </si>
  <si>
    <t>Westside Cities Region</t>
  </si>
  <si>
    <t>Six</t>
  </si>
  <si>
    <t>[Enter Address]</t>
  </si>
  <si>
    <t>[Enter City]</t>
  </si>
  <si>
    <t>[Enter State]</t>
  </si>
  <si>
    <t>[Enter Zip]</t>
  </si>
  <si>
    <t>Main Administrative Office Address</t>
  </si>
  <si>
    <t>City</t>
  </si>
  <si>
    <t>State</t>
  </si>
  <si>
    <t>Zip Code</t>
  </si>
  <si>
    <t>[Select]</t>
  </si>
  <si>
    <t>Mr.</t>
  </si>
  <si>
    <t>Ms.</t>
  </si>
  <si>
    <t>Mailing Address (if different from above)</t>
  </si>
  <si>
    <t>[Enter]</t>
  </si>
  <si>
    <t>[Enter Name]</t>
  </si>
  <si>
    <t>[Enter Title]</t>
  </si>
  <si>
    <t>[Enter Number]</t>
  </si>
  <si>
    <t>[Enter E-Mail]</t>
  </si>
  <si>
    <t>Prefix</t>
  </si>
  <si>
    <t>Authorized Representative</t>
  </si>
  <si>
    <t>Job Title</t>
  </si>
  <si>
    <t>Phone Number</t>
  </si>
  <si>
    <t>Ext.</t>
  </si>
  <si>
    <t>E-Mail Address</t>
  </si>
  <si>
    <t>Project Manager</t>
  </si>
  <si>
    <t>Budget Analyst</t>
  </si>
  <si>
    <t>PROGRAM FUNDING SUMMARY</t>
  </si>
  <si>
    <t>(A)
SERVICE CATEGORY</t>
  </si>
  <si>
    <r>
      <t xml:space="preserve">PROPOSER'S FUNDS (PF) </t>
    </r>
    <r>
      <rPr>
        <b/>
        <sz val="10"/>
        <color theme="9" tint="-0.249977111117893"/>
        <rFont val="Arial"/>
        <family val="2"/>
      </rPr>
      <t>(2)</t>
    </r>
  </si>
  <si>
    <t>(F)
TOTAL FUNDING</t>
  </si>
  <si>
    <t>(G)
UNIT RATE</t>
  </si>
  <si>
    <r>
      <t xml:space="preserve">(C)
MATCH </t>
    </r>
    <r>
      <rPr>
        <b/>
        <sz val="10"/>
        <color theme="9" tint="-0.249977111117893"/>
        <rFont val="Arial"/>
        <family val="2"/>
      </rPr>
      <t>(3)</t>
    </r>
  </si>
  <si>
    <t>(D)
NON-MATCH</t>
  </si>
  <si>
    <t>(E)
PROGRAM INCOME</t>
  </si>
  <si>
    <t>(2)
PF</t>
  </si>
  <si>
    <t xml:space="preserve">(3)
TOTAL FUNDING </t>
  </si>
  <si>
    <t>(1)
CASH OTHER</t>
  </si>
  <si>
    <t>(2)
CASH
NSIP</t>
  </si>
  <si>
    <t>(1)
CASH</t>
  </si>
  <si>
    <t>(2)
IN-KIND</t>
  </si>
  <si>
    <t>(B+C+D+E)</t>
  </si>
  <si>
    <t>American Meals</t>
  </si>
  <si>
    <t>Ethnic Meals  (Cambodian)</t>
  </si>
  <si>
    <t>Ethnic Meals (Chinese)</t>
  </si>
  <si>
    <t>Ethnic Meals (Indian/
Vegetarian)</t>
  </si>
  <si>
    <t>Ethnic Meals (Kosher)</t>
  </si>
  <si>
    <r>
      <t xml:space="preserve">Equipment (Purchases) </t>
    </r>
    <r>
      <rPr>
        <b/>
        <sz val="10"/>
        <color theme="9" tint="-0.249977111117893"/>
        <rFont val="Arial"/>
        <family val="2"/>
      </rPr>
      <t>(4)</t>
    </r>
  </si>
  <si>
    <r>
      <t xml:space="preserve">Equipment (Other) </t>
    </r>
    <r>
      <rPr>
        <b/>
        <sz val="10"/>
        <color theme="9" tint="-0.249977111117893"/>
        <rFont val="Arial"/>
        <family val="2"/>
      </rPr>
      <t>(5)</t>
    </r>
  </si>
  <si>
    <r>
      <t xml:space="preserve">Grand Total </t>
    </r>
    <r>
      <rPr>
        <b/>
        <sz val="10"/>
        <color theme="9" tint="-0.249977111117893"/>
        <rFont val="Arial"/>
        <family val="2"/>
      </rPr>
      <t>(6)</t>
    </r>
  </si>
  <si>
    <t>COUNTY USE ONLY</t>
  </si>
  <si>
    <t xml:space="preserve"> Assigned Program Analyst:</t>
  </si>
  <si>
    <t>Equipment Purchase(s) Approved by:</t>
  </si>
  <si>
    <t xml:space="preserve"> Assigned Contract Analyst:</t>
  </si>
  <si>
    <t xml:space="preserve"> Budget Reviewed and Approved by:</t>
  </si>
  <si>
    <t>Date:</t>
  </si>
  <si>
    <t>NOTE:</t>
  </si>
  <si>
    <t>(2): The PF for each Service Category shall match the PF reflected in Appendix D (Required Forms), Form D25.1 (Proposed Program Services), Section I (Units of Service Summary) for each Service Category.</t>
  </si>
  <si>
    <t xml:space="preserve">(5): Funding Amount for Equipment (Other) reflected as PF shall match the Equipment (Other) Funding Amount reflected in Appendix D (Required Forms), Form D25.1 (Proposed Program Services), Section I (Units of Service Summary). </t>
  </si>
  <si>
    <t>(6): The Grand Total Funding Amount under column (F) Total Funding Amount shall match the Grand Total Funding Amount reflected in Appendix D (Required Forms), Form D25.1 (Proposed Program Services), Section I (Units of Service Summary), column (F) Total.</t>
  </si>
  <si>
    <t>West Gateway Cities Region</t>
  </si>
  <si>
    <t xml:space="preserve">I.  BUDGET DETAIL - PERSONNEL </t>
  </si>
  <si>
    <r>
      <t xml:space="preserve">(A)
POSITION TITLE </t>
    </r>
    <r>
      <rPr>
        <b/>
        <sz val="8"/>
        <color theme="9" tint="-0.249977111117893"/>
        <rFont val="Arial"/>
        <family val="2"/>
      </rPr>
      <t>(1)</t>
    </r>
  </si>
  <si>
    <r>
      <t xml:space="preserve">(B)
% OF TIME ON PROGRAM </t>
    </r>
    <r>
      <rPr>
        <b/>
        <sz val="8"/>
        <color theme="9" tint="-0.249977111117893"/>
        <rFont val="Arial"/>
        <family val="2"/>
      </rPr>
      <t>(2)</t>
    </r>
  </si>
  <si>
    <t>(C)
MONTHLY SALARY</t>
  </si>
  <si>
    <t>(D)
NO. OF MONTHS</t>
  </si>
  <si>
    <t>(E)
TOTAL COSTS</t>
  </si>
  <si>
    <t>PF</t>
  </si>
  <si>
    <t>(J)
TOTAL FUNDING AMOUNT</t>
  </si>
  <si>
    <t>(K)
VARIANCE</t>
  </si>
  <si>
    <t>(G)
MATCH</t>
  </si>
  <si>
    <t>(H)
NON-MATCH</t>
  </si>
  <si>
    <t>(I)
PROGRAM INCOME</t>
  </si>
  <si>
    <t>(B*C*D)</t>
  </si>
  <si>
    <t>(F+G+H+I)</t>
  </si>
  <si>
    <t>(E - J)</t>
  </si>
  <si>
    <t>DIRECT</t>
  </si>
  <si>
    <t>[Enter title]</t>
  </si>
  <si>
    <t>SUBTOTAL DIRECT PERSONNEL</t>
  </si>
  <si>
    <t>Taxes</t>
  </si>
  <si>
    <t>[Enter Rate]</t>
  </si>
  <si>
    <t>(3)</t>
  </si>
  <si>
    <t>Benefits</t>
  </si>
  <si>
    <t>(4)</t>
  </si>
  <si>
    <t>TOTAL DIRECT PERSONNEL</t>
  </si>
  <si>
    <t>INDIRECT</t>
  </si>
  <si>
    <t>Indirect Costs (Personnel)</t>
  </si>
  <si>
    <t>[Complete as needed]</t>
  </si>
  <si>
    <t>(5)</t>
  </si>
  <si>
    <t>Do indirect costs exceed the ten percent (10%) maximum?</t>
  </si>
  <si>
    <t>GRAND TOTAL</t>
  </si>
  <si>
    <t>GRAND TOTAL PERSONNEL</t>
  </si>
  <si>
    <t>(2):  If an individual's time is allocated to multiple Program Services, that individual's time shall not exceed 100% when his/her time is totaled for Congregate Meal Services, Home-Delivered Meal Services, and Telephone Reassurance Services.</t>
  </si>
  <si>
    <t>(3):  Enter the amount of funding that Proposer will use to fund any portion of the total cost for taxes.</t>
  </si>
  <si>
    <t>(4):  Enter the amount of funding that Proposer will use to fund any portion of the total cost for benefits.</t>
  </si>
  <si>
    <t>II.  BUDGET DETAIL - VOLUNTEERS</t>
  </si>
  <si>
    <t>(A)
POSITION TITLE</t>
  </si>
  <si>
    <t>(B)
NUMBER OF POSITIONS</t>
  </si>
  <si>
    <r>
      <t xml:space="preserve">(C)
% OF TIME ON PROGRAM </t>
    </r>
    <r>
      <rPr>
        <b/>
        <sz val="8"/>
        <color theme="9" tint="-0.249977111117893"/>
        <rFont val="Arial"/>
        <family val="2"/>
      </rPr>
      <t>(1)</t>
    </r>
  </si>
  <si>
    <t>(D)
MONTHLY SALARY EQUIVALENT</t>
  </si>
  <si>
    <t>(E)
NO. OF MONTHS</t>
  </si>
  <si>
    <t>(F)
TOTAL SALARY EQUIVALENT</t>
  </si>
  <si>
    <t>(I)
TOTAL
IN-KIND</t>
  </si>
  <si>
    <t>(J)
VARIANCE</t>
  </si>
  <si>
    <r>
      <t xml:space="preserve">(G)
MATCH </t>
    </r>
    <r>
      <rPr>
        <b/>
        <sz val="8"/>
        <color theme="9" tint="-0.249977111117893"/>
        <rFont val="Arial"/>
        <family val="2"/>
      </rPr>
      <t>(2)</t>
    </r>
  </si>
  <si>
    <t>(B*C*D*E)</t>
  </si>
  <si>
    <t>(1)
IN-KIND</t>
  </si>
  <si>
    <t>(G + H)</t>
  </si>
  <si>
    <t>(F - I)</t>
  </si>
  <si>
    <t>TOTAL DIRECT VOLUNTEERS</t>
  </si>
  <si>
    <t>Indirect Costs (Volunteers)</t>
  </si>
  <si>
    <t>GRAND TOTAL VOLUNTEERS</t>
  </si>
  <si>
    <t>(1):  If an individual's time is allocated to multiple Program Services, that individual's time shall not exceed 100% when his/her time is totaled for Congregate Meal Services, Home-Delivered Meal Services, and Telephone Reassurance Services.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</si>
  <si>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</si>
  <si>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</si>
  <si>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</si>
  <si>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</si>
  <si>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</si>
  <si>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</si>
  <si>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</si>
  <si>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</si>
  <si>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</si>
  <si>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</si>
  <si>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</si>
  <si>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</si>
  <si>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(1): Effective January 1, 2022, County’s approved mileage rate is $0.545 per mile and State's mileage rate is available online at:  http://www.calhr.ca.gov/employees/Pages/travel-personal-vehicle.aspx.  Reimbursement for mileage shall not exceed the lesser of County's rate and State's rate.</t>
  </si>
  <si>
    <t>(C)
NO. OF UNITS</t>
  </si>
  <si>
    <t>[Enter name and description]</t>
  </si>
  <si>
    <t>Select Description</t>
  </si>
  <si>
    <t>(B)
SERVICE CATEGORY</t>
  </si>
  <si>
    <t>(C)
UNIT COST</t>
  </si>
  <si>
    <t>(D)
NO. OF UNITS</t>
  </si>
  <si>
    <t>(F)
TOTAL COSTS</t>
  </si>
  <si>
    <t>(K)
TOTAL FUNDING</t>
  </si>
  <si>
    <t>(L)
VARIANCE</t>
  </si>
  <si>
    <t>(H)
MATCH</t>
  </si>
  <si>
    <t>(I)
NON-MATCH</t>
  </si>
  <si>
    <t>(J)
PROGRAM INCOME</t>
  </si>
  <si>
    <t>Ethnic Meals (Cambodian)</t>
  </si>
  <si>
    <t>(C*D*E)</t>
  </si>
  <si>
    <t>(1)
CASH
OTHER</t>
  </si>
  <si>
    <t>(G+H+I+J)</t>
  </si>
  <si>
    <t>(F - K)</t>
  </si>
  <si>
    <t>Ethnic Meals (Indian)</t>
  </si>
  <si>
    <t>[Enter caterer's name]</t>
  </si>
  <si>
    <t>VI. BUDGET DETAIL - RAW FOOD</t>
  </si>
  <si>
    <t>Ethnic Meals (Indian/Vegetarian)</t>
  </si>
  <si>
    <t>TOTAL DIRECT RAW FOOD</t>
  </si>
  <si>
    <t>Indirect Costs (Raw Food)</t>
  </si>
  <si>
    <t>(1)</t>
  </si>
  <si>
    <t>GRAND TOTAL RAW FOOD</t>
  </si>
  <si>
    <t>VII.  BUDGET DETAIL - SPACE</t>
  </si>
  <si>
    <t>(A)
NAME OF LOCATION AND DESCRIPTION</t>
  </si>
  <si>
    <r>
      <t xml:space="preserve">(B)
UNIT COST </t>
    </r>
    <r>
      <rPr>
        <b/>
        <sz val="8"/>
        <color theme="9" tint="-0.249977111117893"/>
        <rFont val="Arial"/>
        <family val="2"/>
      </rPr>
      <t>(1)</t>
    </r>
  </si>
  <si>
    <t>(I)
PROGRAM
INCOME</t>
  </si>
  <si>
    <t>TOTAL DIRECT SPACE</t>
  </si>
  <si>
    <t>Indirect Costs (Space)</t>
  </si>
  <si>
    <t>GRAND TOTAL SPACE</t>
  </si>
  <si>
    <t>Select</t>
  </si>
  <si>
    <t>CDA Approved</t>
  </si>
  <si>
    <t>Purchase (2)</t>
  </si>
  <si>
    <t>Program Approved</t>
  </si>
  <si>
    <t>Other (3)</t>
  </si>
  <si>
    <t>N/A; Equipment not charged to SSY3</t>
  </si>
  <si>
    <t>VIII.  BUDGET DETAIL - EQUIPMENT</t>
  </si>
  <si>
    <r>
      <t xml:space="preserve">(A)
DESCRIPTION </t>
    </r>
    <r>
      <rPr>
        <b/>
        <sz val="8"/>
        <color theme="9" tint="-0.249977111117893"/>
        <rFont val="Arial"/>
        <family val="2"/>
      </rPr>
      <t>(1)</t>
    </r>
  </si>
  <si>
    <r>
      <t xml:space="preserve">(B)
EQUIPMENT TYPE 
</t>
    </r>
    <r>
      <rPr>
        <b/>
        <sz val="8"/>
        <color theme="9" tint="-0.249977111117893"/>
        <rFont val="Arial"/>
        <family val="2"/>
      </rPr>
      <t xml:space="preserve">(2) </t>
    </r>
    <r>
      <rPr>
        <sz val="8"/>
        <rFont val="Arial"/>
        <family val="2"/>
      </rPr>
      <t xml:space="preserve">or </t>
    </r>
    <r>
      <rPr>
        <b/>
        <sz val="8"/>
        <color theme="9" tint="-0.249977111117893"/>
        <rFont val="Arial"/>
        <family val="2"/>
      </rPr>
      <t>(3)</t>
    </r>
  </si>
  <si>
    <t>FOR COUNTY USE</t>
  </si>
  <si>
    <t>(C*D)</t>
  </si>
  <si>
    <t>Status  of Equipment Purchase</t>
  </si>
  <si>
    <t>[Enter description]</t>
  </si>
  <si>
    <t xml:space="preserve">TOTAL DIRECT EQUIPMENT </t>
  </si>
  <si>
    <t>(3): 'Other' includes any equipment (except for leased equipment) which is not purchased by Proposer (e.g. donated items). Proposer shall report this using any combination of Match In-kind and/or Non-match In-kind.</t>
  </si>
  <si>
    <r>
      <t>Select Description</t>
    </r>
    <r>
      <rPr>
        <sz val="8"/>
        <color theme="0"/>
        <rFont val="Arial"/>
        <family val="2"/>
      </rPr>
      <t xml:space="preserve">  </t>
    </r>
    <r>
      <rPr>
        <b/>
        <sz val="8"/>
        <color theme="9" tint="-0.249977111117893"/>
        <rFont val="Arial"/>
        <family val="2"/>
      </rPr>
      <t>(2) (3) (4) (5)</t>
    </r>
  </si>
  <si>
    <t xml:space="preserve"> </t>
  </si>
  <si>
    <t>Advertising/Public Relations (2 CFR 200.421 &amp; 45 CFR 75.421)</t>
  </si>
  <si>
    <t>Audit Services (2 CFR 200.425 &amp; 45 CFR 75.425)</t>
  </si>
  <si>
    <r>
      <t xml:space="preserve">Conferences (2 CFR 200.432 &amp; 45 CFR 75.432) </t>
    </r>
    <r>
      <rPr>
        <b/>
        <sz val="11"/>
        <color theme="0"/>
        <rFont val="Arial"/>
        <family val="2"/>
      </rPr>
      <t>(2)</t>
    </r>
  </si>
  <si>
    <t>Insurance and Indemnification (2 CFR 200.447 &amp; 45 CFR 75.447)</t>
  </si>
  <si>
    <t>Lease (Equipment) (2 CFR 200.465 &amp; 45 CFR 75.465) (3)</t>
  </si>
  <si>
    <t>IX.  BUDGET DETAIL - OTHER COSTS</t>
  </si>
  <si>
    <t>Maintenance and Repairs (2 CFR 200.452 &amp; 45 CFR 75.452)</t>
  </si>
  <si>
    <t>Materials and Supplies (2 CFR 200.453 &amp; 45 CFR 75.453)</t>
  </si>
  <si>
    <t xml:space="preserve">(G)
MATCH </t>
  </si>
  <si>
    <t>Memberships, Subscriptions and Professional Activities (2 CFR 200.454 &amp; 45 CFR 75.454)</t>
  </si>
  <si>
    <t>Plant and Security (2 CFR 200.457 &amp; 45 CFR 75.457)</t>
  </si>
  <si>
    <t>Postage</t>
  </si>
  <si>
    <r>
      <rPr>
        <sz val="9"/>
        <color rgb="FF3333FF"/>
        <rFont val="Arial"/>
        <family val="2"/>
      </rPr>
      <t>Select Description</t>
    </r>
    <r>
      <rPr>
        <sz val="9"/>
        <rFont val="Arial"/>
        <family val="2"/>
      </rPr>
      <t xml:space="preserve">  </t>
    </r>
    <r>
      <rPr>
        <b/>
        <sz val="9"/>
        <color theme="9" tint="-0.249977111117893"/>
        <rFont val="Arial"/>
        <family val="2"/>
      </rPr>
      <t>(2) (3) (4) (5)</t>
    </r>
  </si>
  <si>
    <t>Professional Services (2 CFR 200.459 &amp; 45 CFR 75.459)</t>
  </si>
  <si>
    <t>Publication and Printing (2 CFR 200.461 &amp; 45 CFR 75.461)</t>
  </si>
  <si>
    <t>Recruiting (2 CFR 200.463 &amp; 45 CFR 75.463)</t>
  </si>
  <si>
    <t>Taxes (2 CFR 200.470 &amp; 45 CFR 75.470)</t>
  </si>
  <si>
    <t>Training and Education (2 CFR 200.472 &amp; 45 CFR 75.472)</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</si>
  <si>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</si>
  <si>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</si>
  <si>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</si>
  <si>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</si>
  <si>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Indirect Costs (Other Costs)</t>
  </si>
  <si>
    <t>(7)</t>
  </si>
  <si>
    <t>GRAND TOTAL OTHER COSTS</t>
  </si>
  <si>
    <t xml:space="preserve">(1): Allowable costs are identified in accordance with Title 2 Code of Federal Regulations (CFR) Part 200 and Title 45 Code of Federal Regulations (CFR) Part 75. </t>
  </si>
  <si>
    <t>(4):  Effective January 1, 2022, County’s approved mileage rate is $0.545 per mile and State's mileage rate is available online at:  http://www.calhr.ca.gov/employees/Pages/travel-personal-vehicle.aspx.  Reimbursement for mileage shall not exceed the lesser of County's rate and State's rate.</t>
  </si>
  <si>
    <t>X. BUDGET SUMMARY</t>
  </si>
  <si>
    <t>(A)
COST CATEGORIES</t>
  </si>
  <si>
    <r>
      <t xml:space="preserve">(B)
COSTS </t>
    </r>
    <r>
      <rPr>
        <b/>
        <sz val="8"/>
        <color theme="9" tint="-0.249977111117893"/>
        <rFont val="Arial"/>
        <family val="2"/>
      </rPr>
      <t>(1)</t>
    </r>
  </si>
  <si>
    <t>(C)
FUNDING CATEGORIES</t>
  </si>
  <si>
    <r>
      <t xml:space="preserve">(D)
FUNDING </t>
    </r>
    <r>
      <rPr>
        <b/>
        <sz val="8"/>
        <color theme="9" tint="-0.249977111117893"/>
        <rFont val="Arial"/>
        <family val="2"/>
      </rPr>
      <t>(1)</t>
    </r>
  </si>
  <si>
    <t>(1)
Total Budgeted Costs</t>
  </si>
  <si>
    <t>(2)
Amer. Meals Unit Rate</t>
  </si>
  <si>
    <t>(3)
Ethnic Meals (Cam) Unit Rate</t>
  </si>
  <si>
    <t>(4)
Ethnic Meals  (Chi) Unit Rate</t>
  </si>
  <si>
    <t>(5)
Ethnic Meals (Ind)
Unit Rate</t>
  </si>
  <si>
    <t>(6)
Ethnic Meals  (Kos) Unit Rate</t>
  </si>
  <si>
    <t xml:space="preserve">Personnel </t>
  </si>
  <si>
    <t>Cash (PF)</t>
  </si>
  <si>
    <t>In-Kind (PF)</t>
  </si>
  <si>
    <t>Volunteers</t>
  </si>
  <si>
    <t>Volunteer Expenses</t>
  </si>
  <si>
    <t>Subtotal</t>
  </si>
  <si>
    <t>Match</t>
  </si>
  <si>
    <t>Raw Food</t>
  </si>
  <si>
    <t>Non-Match</t>
  </si>
  <si>
    <t>Space</t>
  </si>
  <si>
    <t>Equipment</t>
  </si>
  <si>
    <t>Program Income</t>
  </si>
  <si>
    <t>Other Costs</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</si>
  <si>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</si>
  <si>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</si>
  <si>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</si>
  <si>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</si>
  <si>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</si>
  <si>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</si>
  <si>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</si>
  <si>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</si>
  <si>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</si>
  <si>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</si>
  <si>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</si>
  <si>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</si>
  <si>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t>Proposer meets minimum match requirement.</t>
  </si>
  <si>
    <t>(1):  Costs and Funding shall match.</t>
  </si>
  <si>
    <t>Contract Number:</t>
  </si>
  <si>
    <t>[Enter Contract Number]</t>
  </si>
  <si>
    <t>(1):  Enter the title of each position.  List all mandatory staffing positions noted in Appendix A (Sample Contract), Exhibit A (Statement of Work).  If a mandatory position is performed by staff under a different position/payroll title, then list both the position title noted in Appendix A (Sample Contract), Exhibit A (Statement of Work), Exhibit A (Statement of Work) and the payroll title (e.g., Project Director/Recreation Director).</t>
  </si>
  <si>
    <t>(1)
CSY1</t>
  </si>
  <si>
    <t>(1): The CSY1 for each Service Category shall match the Proposed Contract Sum-Cash Other reflected in Appendix D (Required Forms), Form D25.1 (Proposed Program Services), Section I (Units of Service Summary) for each Service Category.</t>
  </si>
  <si>
    <t>(3): The minimum required total match is twelve percent (12%) of CSY1.</t>
  </si>
  <si>
    <t>(F)
CSY1</t>
  </si>
  <si>
    <t>(5):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</si>
  <si>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</si>
  <si>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</si>
  <si>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(G)
CSY1</t>
  </si>
  <si>
    <t>(1):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</si>
  <si>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(1):  Attach supporting documentation with this Budget for any unit cost, which exceeds $2.00 per square foot, that will be supported by the CSY1.</t>
  </si>
  <si>
    <t xml:space="preserve">(1): County's acceptance of the Proposal does not constitute approval for Proposer to purchase the Equipment/Asset if selected to receive theContract.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CSY1 to purchase the Equipment/Asset.
Proposer must ensure that the description and amount of the Equipment purchase(s) on the Budget are the same as the actual item(s) to be purchased.
The Grand Total Equipment purchase amount reflected under column (F) CSY1 shall match the total equipment amount reflected in Appendix D (Required Forms), Form D25.1 (Proposed Program Services), Section I (Units of Service Summary).
</t>
  </si>
  <si>
    <t>(2): 'Purchase' includes any equipment that Proposer intends to purchase. Proposer shall reprort this using any combination of CSY1, Match In-Kind and/or Non-match In-Kind.</t>
  </si>
  <si>
    <t>(2): County's acceptance of Proposal does not constitute approval for Proposer to utilize CSY1 for Conferences if selected to receive a Contract.</t>
  </si>
  <si>
    <t>(5):  County's acceptance of Proposal does not constitute approval for Proposer to utilize CSY1 for Travel (Other) if selected to receive a Contract.</t>
  </si>
  <si>
    <t>(7):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</si>
  <si>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Cash Other
(CSY1)</t>
  </si>
  <si>
    <t>CSY1</t>
  </si>
  <si>
    <t xml:space="preserve">Cash NSIP
(CSY1)
</t>
  </si>
  <si>
    <t>Cash NSIP
(CSY1)</t>
  </si>
  <si>
    <t>(2):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Subrecipient may reflect $2,000 (as opposed to $750) as in-kind match for volunteer services but only $750 of this amount will be counted toward meeting the minimum required match.</t>
  </si>
  <si>
    <r>
      <t xml:space="preserve">(A)
SUBCONTRACTOR'S NAME AND DESCRIPTION OF SERVICES </t>
    </r>
    <r>
      <rPr>
        <sz val="8"/>
        <color theme="9" tint="-0.249977111117893"/>
        <rFont val="Arial"/>
        <family val="2"/>
      </rPr>
      <t>(1)</t>
    </r>
  </si>
  <si>
    <t>Indirect Costs
 (Subcontracts)</t>
  </si>
  <si>
    <t>TOTAL DIRECT SUBCONTRACTS</t>
  </si>
  <si>
    <t>GRAND TOTAL SUBCONTRACTS</t>
  </si>
  <si>
    <t xml:space="preserve">(1):    Report proposed Subcontracts with vendors who provide Program Services by entering the name of the vendor and providing a brief description of the services provided by the vendor.  
Prior written approval from County is required before entering into a Subcontract(s).
</t>
  </si>
  <si>
    <t>IV.  BUDGET DETAIL - SUBCONTRACTS</t>
  </si>
  <si>
    <t>V. BUDGET DETAIL -SUBCONTRACTS FOR CATERED FOOD</t>
  </si>
  <si>
    <t>(A)
SUBCONTRACTOR'S NAME (1)</t>
  </si>
  <si>
    <t>TOTAL DIRECT SUBCONTRACTS FOR CATERED FOOD</t>
  </si>
  <si>
    <t>Indirect Costs (Subcontracts for Catered Food)</t>
  </si>
  <si>
    <t>GRAND TOTAL SUBCONTRACTS FOR CATERED FOOD</t>
  </si>
  <si>
    <t xml:space="preserve">(1):  Report proposed  Subcontracts with caterers by entering the name of the caterer. 
Prior written approval from County is required before executing Subcontract(s).
</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</si>
  <si>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separate blank page, which shall be attached.</t>
  </si>
  <si>
    <t>(6): Any cost that does not fit within any of the categories provided in the list of drop-down options may be typed herein. Proposer shall provide a detailed explanation of the Costs for County review.   Proposer shall provide detailed explanation on a separate blank page, which shall be attached to this form.</t>
  </si>
  <si>
    <t>Subcontracts</t>
  </si>
  <si>
    <t>Subcontracts for Catered Food</t>
  </si>
  <si>
    <t>(B)
 CONTRACT SUM 
YEAR 1
(CSY1) (1)</t>
  </si>
  <si>
    <t>(4): Funding Amount for Equipment (Purchase(s)) reflected under CSY1 and PF shall match the Equipment (Purchase(s)) Funding Amount reflected in Appendix D (Required Forms), Form D25.1 (Proposed Program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</si>
</sst>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_(* #,##0_);_(* \(#,##0\);_(* &quot;-&quot;??_);_(@_)"/>
    <numFmt numFmtId="167" formatCode="&quot;$&quot;#,##0"/>
    <numFmt numFmtId="168" formatCode=";;;"/>
    <numFmt numFmtId="169" formatCode="&quot;$&quot;#,##0.00"/>
  </numFmts>
  <fonts count="48"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b/>
      <i/>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theme="0"/>
      <name val="Arial"/>
      <family val="2"/>
    </font>
    <font>
      <sz val="7"/>
      <color theme="0"/>
      <name val="Arial"/>
      <family val="2"/>
    </font>
    <font>
      <b/>
      <sz val="9.5"/>
      <name val="Arial"/>
      <family val="2"/>
    </font>
    <font>
      <sz val="8"/>
      <color rgb="FF3333FF"/>
      <name val="Arial"/>
      <family val="2"/>
    </font>
    <font>
      <b/>
      <sz val="8"/>
      <color rgb="FF3333FF"/>
      <name val="Arial"/>
      <family val="2"/>
    </font>
    <font>
      <sz val="10"/>
      <color rgb="FF3333FF"/>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FF0000"/>
      <name val="Arial"/>
      <family val="2"/>
    </font>
    <font>
      <b/>
      <sz val="9"/>
      <color theme="9" tint="-0.249977111117893"/>
      <name val="Arial"/>
      <family val="2"/>
    </font>
    <font>
      <sz val="9"/>
      <color theme="9" tint="-0.249977111117893"/>
      <name val="Arial"/>
      <family val="2"/>
    </font>
    <font>
      <b/>
      <sz val="9"/>
      <name val="Arial"/>
      <family val="2"/>
    </font>
    <font>
      <b/>
      <sz val="9"/>
      <color indexed="10"/>
      <name val="Arial"/>
      <family val="2"/>
    </font>
    <font>
      <b/>
      <sz val="9"/>
      <color rgb="FF0000FF"/>
      <name val="Arial"/>
      <family val="2"/>
    </font>
    <font>
      <sz val="9"/>
      <color rgb="FF0000FF"/>
      <name val="Arial"/>
      <family val="2"/>
    </font>
    <font>
      <b/>
      <sz val="9"/>
      <color rgb="FF3333FF"/>
      <name val="Arial"/>
      <family val="2"/>
    </font>
    <font>
      <b/>
      <sz val="9"/>
      <color rgb="FFFF0000"/>
      <name val="Arial"/>
      <family val="2"/>
    </font>
    <font>
      <sz val="9"/>
      <color rgb="FF3333FF"/>
      <name val="Arial"/>
      <family val="2"/>
    </font>
    <font>
      <sz val="11"/>
      <color theme="0"/>
      <name val="Arial"/>
      <family val="2"/>
    </font>
    <font>
      <b/>
      <sz val="11"/>
      <color theme="0"/>
      <name val="Arial"/>
      <family val="2"/>
    </font>
    <font>
      <sz val="9"/>
      <color theme="0"/>
      <name val="Arial"/>
      <family val="2"/>
    </font>
    <font>
      <sz val="8"/>
      <color indexed="12"/>
      <name val="Arial"/>
      <family val="2"/>
    </font>
    <font>
      <b/>
      <sz val="10.5"/>
      <color theme="9" tint="-0.249977111117893"/>
      <name val="Arial"/>
      <family val="2"/>
    </font>
    <font>
      <b/>
      <sz val="11"/>
      <name val="Arial"/>
      <family val="2"/>
    </font>
    <font>
      <b/>
      <sz val="10"/>
      <color rgb="FF3333FF"/>
      <name val="Arial"/>
      <family val="2"/>
    </font>
    <font>
      <b/>
      <sz val="10"/>
      <color rgb="FFFF0000"/>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tint="-0.14996795556505021"/>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theme="0" tint="-0.249977111117893"/>
      </patternFill>
    </fill>
    <fill>
      <patternFill patternType="darkTrellis">
        <bgColor auto="1"/>
      </patternFill>
    </fill>
    <fill>
      <patternFill patternType="solid">
        <fgColor theme="2" tint="-0.249977111117893"/>
        <bgColor indexed="64"/>
      </patternFill>
    </fill>
    <fill>
      <patternFill patternType="solid">
        <fgColor theme="5" tint="0.39997558519241921"/>
        <bgColor indexed="64"/>
      </patternFill>
    </fill>
    <fill>
      <patternFill patternType="solid">
        <fgColor rgb="FFF5E4E3"/>
        <bgColor indexed="64"/>
      </patternFill>
    </fill>
    <fill>
      <patternFill patternType="solid">
        <fgColor theme="2" tint="-9.9978637043366805E-2"/>
        <bgColor indexed="64"/>
      </patternFill>
    </fill>
    <fill>
      <patternFill patternType="solid">
        <fgColor theme="8" tint="0.59999389629810485"/>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755">
    <xf numFmtId="0" fontId="0" fillId="0" borderId="0" xfId="0"/>
    <xf numFmtId="0" fontId="0" fillId="0" borderId="0" xfId="0" applyProtection="1"/>
    <xf numFmtId="0" fontId="8" fillId="0" borderId="0" xfId="0" applyFont="1" applyProtection="1"/>
    <xf numFmtId="0" fontId="0" fillId="0" borderId="0" xfId="0" applyBorder="1" applyProtection="1"/>
    <xf numFmtId="0" fontId="7" fillId="0" borderId="0" xfId="0" applyFont="1" applyProtection="1"/>
    <xf numFmtId="0" fontId="9" fillId="0" borderId="0" xfId="0" applyFont="1" applyProtection="1"/>
    <xf numFmtId="0" fontId="3" fillId="0" borderId="0" xfId="0" applyFont="1" applyBorder="1" applyAlignment="1" applyProtection="1"/>
    <xf numFmtId="0" fontId="2" fillId="0" borderId="0" xfId="0" applyFont="1" applyBorder="1" applyProtection="1"/>
    <xf numFmtId="0" fontId="11" fillId="0" borderId="0" xfId="0" applyFont="1" applyProtection="1"/>
    <xf numFmtId="0" fontId="8" fillId="0" borderId="0" xfId="0" applyFont="1" applyBorder="1" applyProtection="1"/>
    <xf numFmtId="0" fontId="5" fillId="0" borderId="0" xfId="0" applyFont="1" applyBorder="1" applyProtection="1"/>
    <xf numFmtId="0" fontId="4" fillId="0" borderId="0" xfId="0" applyFont="1" applyBorder="1" applyAlignment="1" applyProtection="1"/>
    <xf numFmtId="0" fontId="17" fillId="0" borderId="0" xfId="0" applyFont="1" applyProtection="1"/>
    <xf numFmtId="0" fontId="1" fillId="0" borderId="0" xfId="0" applyFont="1" applyProtection="1"/>
    <xf numFmtId="0" fontId="8" fillId="0" borderId="0" xfId="0" applyFont="1" applyAlignment="1" applyProtection="1">
      <alignment horizontal="left"/>
    </xf>
    <xf numFmtId="0" fontId="8" fillId="0" borderId="0" xfId="5" applyFont="1" applyProtection="1"/>
    <xf numFmtId="0" fontId="1" fillId="0" borderId="0" xfId="5" applyFont="1" applyProtection="1"/>
    <xf numFmtId="0" fontId="1" fillId="0" borderId="0" xfId="5" applyFont="1" applyBorder="1" applyProtection="1"/>
    <xf numFmtId="0" fontId="17" fillId="0" borderId="0" xfId="6" applyFont="1" applyProtection="1"/>
    <xf numFmtId="0" fontId="17" fillId="0" borderId="0" xfId="5" applyFont="1" applyProtection="1"/>
    <xf numFmtId="0" fontId="7" fillId="0" borderId="0" xfId="0" applyFont="1" applyAlignment="1" applyProtection="1">
      <alignment vertical="top" wrapText="1"/>
    </xf>
    <xf numFmtId="0" fontId="7" fillId="5" borderId="2" xfId="0" applyFont="1" applyFill="1" applyBorder="1" applyAlignment="1" applyProtection="1">
      <alignment horizontal="center" vertical="center"/>
    </xf>
    <xf numFmtId="0" fontId="7" fillId="5" borderId="2" xfId="2" applyNumberFormat="1" applyFont="1" applyFill="1" applyBorder="1" applyAlignment="1" applyProtection="1">
      <alignment horizontal="center" vertical="center"/>
    </xf>
    <xf numFmtId="0" fontId="6" fillId="0" borderId="7" xfId="0" applyFont="1" applyBorder="1" applyAlignment="1" applyProtection="1">
      <alignment horizontal="center" vertical="top" wrapText="1"/>
    </xf>
    <xf numFmtId="44" fontId="7" fillId="0" borderId="7" xfId="2" applyNumberFormat="1" applyFont="1" applyFill="1" applyBorder="1" applyAlignment="1" applyProtection="1">
      <alignment horizontal="center"/>
    </xf>
    <xf numFmtId="44" fontId="7" fillId="0" borderId="2" xfId="2" applyNumberFormat="1" applyFont="1" applyFill="1" applyBorder="1" applyAlignment="1" applyProtection="1"/>
    <xf numFmtId="44" fontId="6" fillId="0" borderId="7" xfId="2" applyNumberFormat="1" applyFont="1" applyFill="1" applyBorder="1" applyAlignment="1" applyProtection="1">
      <alignment horizontal="center"/>
    </xf>
    <xf numFmtId="44" fontId="6" fillId="0" borderId="2" xfId="2" applyNumberFormat="1" applyFont="1" applyFill="1" applyBorder="1" applyAlignment="1" applyProtection="1"/>
    <xf numFmtId="44" fontId="7" fillId="0" borderId="7" xfId="2" applyNumberFormat="1" applyFont="1" applyFill="1" applyBorder="1" applyAlignment="1" applyProtection="1"/>
    <xf numFmtId="44" fontId="6" fillId="5" borderId="7" xfId="2" applyNumberFormat="1" applyFont="1" applyFill="1" applyBorder="1" applyAlignment="1" applyProtection="1">
      <alignment horizontal="center"/>
    </xf>
    <xf numFmtId="44" fontId="6" fillId="5" borderId="2" xfId="2" applyNumberFormat="1" applyFont="1" applyFill="1" applyBorder="1" applyAlignment="1" applyProtection="1">
      <alignment horizontal="center"/>
    </xf>
    <xf numFmtId="44" fontId="6" fillId="0" borderId="2" xfId="2" applyNumberFormat="1" applyFont="1" applyFill="1" applyBorder="1" applyAlignment="1" applyProtection="1">
      <alignment horizontal="center"/>
    </xf>
    <xf numFmtId="165" fontId="7" fillId="0" borderId="0" xfId="2" applyNumberFormat="1" applyFont="1" applyBorder="1" applyAlignment="1" applyProtection="1">
      <alignment horizontal="right"/>
    </xf>
    <xf numFmtId="44" fontId="7" fillId="4" borderId="7" xfId="2" applyNumberFormat="1" applyFont="1" applyFill="1" applyBorder="1" applyAlignment="1" applyProtection="1">
      <alignment horizontal="center"/>
    </xf>
    <xf numFmtId="44" fontId="7" fillId="4" borderId="2" xfId="2" applyNumberFormat="1" applyFont="1" applyFill="1" applyBorder="1" applyAlignment="1" applyProtection="1"/>
    <xf numFmtId="44" fontId="7" fillId="0" borderId="2" xfId="2" applyNumberFormat="1" applyFont="1" applyFill="1" applyBorder="1" applyAlignment="1" applyProtection="1">
      <alignment horizontal="center"/>
    </xf>
    <xf numFmtId="44" fontId="6" fillId="0" borderId="7" xfId="2" applyNumberFormat="1" applyFont="1" applyBorder="1" applyAlignment="1" applyProtection="1"/>
    <xf numFmtId="44" fontId="6" fillId="0" borderId="2" xfId="2" applyNumberFormat="1" applyFont="1" applyBorder="1" applyAlignment="1" applyProtection="1"/>
    <xf numFmtId="0" fontId="12" fillId="0" borderId="0" xfId="0" applyFont="1" applyBorder="1" applyAlignment="1" applyProtection="1"/>
    <xf numFmtId="168" fontId="17" fillId="0" borderId="0" xfId="6" applyNumberFormat="1" applyFont="1" applyProtection="1"/>
    <xf numFmtId="168" fontId="1" fillId="0" borderId="0" xfId="5" applyNumberFormat="1" applyFont="1" applyProtection="1"/>
    <xf numFmtId="168" fontId="17" fillId="0" borderId="0" xfId="5" applyNumberFormat="1" applyFont="1" applyProtection="1"/>
    <xf numFmtId="0" fontId="26" fillId="0" borderId="0" xfId="0" applyFont="1" applyProtection="1"/>
    <xf numFmtId="0" fontId="8" fillId="0" borderId="0" xfId="5" applyFont="1" applyBorder="1" applyProtection="1"/>
    <xf numFmtId="0" fontId="1" fillId="0" borderId="0" xfId="5" applyBorder="1" applyProtection="1"/>
    <xf numFmtId="0" fontId="1" fillId="0" borderId="0" xfId="5" applyProtection="1"/>
    <xf numFmtId="0" fontId="4" fillId="0" borderId="0" xfId="5" applyFont="1" applyBorder="1" applyAlignment="1" applyProtection="1">
      <alignment horizontal="center"/>
      <protection locked="0"/>
    </xf>
    <xf numFmtId="0" fontId="5" fillId="0" borderId="0" xfId="5" applyFont="1" applyBorder="1" applyProtection="1"/>
    <xf numFmtId="0" fontId="9" fillId="0" borderId="0" xfId="5" applyFont="1" applyProtection="1"/>
    <xf numFmtId="0" fontId="5" fillId="0" borderId="0" xfId="5" applyFont="1" applyProtection="1"/>
    <xf numFmtId="0" fontId="7" fillId="0" borderId="0" xfId="5" applyFont="1" applyProtection="1"/>
    <xf numFmtId="0" fontId="7" fillId="0" borderId="0" xfId="5" applyFont="1" applyBorder="1" applyProtection="1"/>
    <xf numFmtId="0" fontId="24" fillId="0" borderId="0" xfId="5" applyFont="1" applyAlignment="1" applyProtection="1">
      <alignment wrapText="1"/>
    </xf>
    <xf numFmtId="0" fontId="8" fillId="0" borderId="0" xfId="5" applyFont="1" applyBorder="1" applyAlignment="1" applyProtection="1"/>
    <xf numFmtId="0" fontId="13" fillId="0" borderId="0" xfId="5" applyFont="1" applyBorder="1" applyAlignment="1" applyProtection="1"/>
    <xf numFmtId="0" fontId="4" fillId="0" borderId="0" xfId="5" applyFont="1" applyBorder="1" applyAlignment="1" applyProtection="1">
      <protection locked="0"/>
    </xf>
    <xf numFmtId="0" fontId="4" fillId="0" borderId="0" xfId="5" applyFont="1" applyBorder="1" applyAlignment="1" applyProtection="1"/>
    <xf numFmtId="0" fontId="7" fillId="0" borderId="0" xfId="5" applyFont="1" applyAlignment="1" applyProtection="1">
      <alignment vertical="top" wrapText="1"/>
    </xf>
    <xf numFmtId="168" fontId="18" fillId="0" borderId="0" xfId="5" applyNumberFormat="1" applyFont="1" applyBorder="1" applyAlignment="1" applyProtection="1"/>
    <xf numFmtId="168" fontId="9" fillId="0" borderId="0" xfId="5" applyNumberFormat="1" applyFont="1" applyProtection="1"/>
    <xf numFmtId="168" fontId="7" fillId="0" borderId="0" xfId="5" applyNumberFormat="1" applyFont="1" applyProtection="1"/>
    <xf numFmtId="168" fontId="1" fillId="0" borderId="0" xfId="5" applyNumberFormat="1" applyProtection="1"/>
    <xf numFmtId="0" fontId="17" fillId="0" borderId="0" xfId="5" applyFont="1" applyBorder="1" applyProtection="1"/>
    <xf numFmtId="0" fontId="6" fillId="0" borderId="0" xfId="5" applyFont="1" applyProtection="1"/>
    <xf numFmtId="0" fontId="30" fillId="0" borderId="0" xfId="0" applyFont="1" applyProtection="1"/>
    <xf numFmtId="0" fontId="30" fillId="0" borderId="0" xfId="5" applyFont="1" applyProtection="1"/>
    <xf numFmtId="0" fontId="24" fillId="0" borderId="0" xfId="0" applyFont="1" applyBorder="1" applyProtection="1"/>
    <xf numFmtId="0" fontId="18" fillId="0" borderId="0" xfId="0" applyFont="1" applyProtection="1"/>
    <xf numFmtId="0" fontId="19" fillId="0" borderId="0" xfId="0" applyFont="1" applyProtection="1"/>
    <xf numFmtId="0" fontId="28" fillId="0" borderId="0" xfId="0" applyFont="1" applyProtection="1"/>
    <xf numFmtId="0" fontId="5" fillId="16" borderId="2" xfId="0" applyFont="1" applyFill="1" applyBorder="1" applyAlignment="1" applyProtection="1">
      <alignment wrapText="1"/>
    </xf>
    <xf numFmtId="0" fontId="5" fillId="2" borderId="0" xfId="0" applyFont="1" applyFill="1" applyProtection="1"/>
    <xf numFmtId="0" fontId="29" fillId="0" borderId="0" xfId="5" applyFont="1" applyFill="1" applyAlignment="1" applyProtection="1">
      <alignment wrapText="1"/>
    </xf>
    <xf numFmtId="0" fontId="42" fillId="0" borderId="0" xfId="0" applyFont="1" applyProtection="1"/>
    <xf numFmtId="0" fontId="1" fillId="0" borderId="0" xfId="5" applyFill="1" applyProtection="1"/>
    <xf numFmtId="0" fontId="1" fillId="0" borderId="0" xfId="0" applyFont="1" applyFill="1" applyProtection="1"/>
    <xf numFmtId="0" fontId="1" fillId="0" borderId="0" xfId="5" applyFont="1" applyFill="1" applyBorder="1" applyProtection="1"/>
    <xf numFmtId="0" fontId="1" fillId="0" borderId="0" xfId="5" applyFont="1" applyFill="1" applyProtection="1"/>
    <xf numFmtId="0" fontId="4" fillId="0" borderId="0" xfId="5" applyFont="1" applyFill="1" applyBorder="1" applyAlignment="1" applyProtection="1">
      <alignment horizontal="center"/>
      <protection locked="0"/>
    </xf>
    <xf numFmtId="0" fontId="1" fillId="0" borderId="0" xfId="5" applyFill="1" applyBorder="1" applyProtection="1"/>
    <xf numFmtId="0" fontId="9" fillId="0" borderId="0" xfId="5" applyFont="1" applyFill="1" applyProtection="1"/>
    <xf numFmtId="0" fontId="5" fillId="0" borderId="0" xfId="5" applyFont="1" applyFill="1" applyProtection="1"/>
    <xf numFmtId="0" fontId="24" fillId="0" borderId="0" xfId="5" applyFont="1" applyFill="1" applyAlignment="1" applyProtection="1">
      <alignment wrapText="1"/>
    </xf>
    <xf numFmtId="0" fontId="27" fillId="0" borderId="0" xfId="5" applyFont="1" applyFill="1" applyAlignment="1" applyProtection="1">
      <alignment vertical="top" wrapText="1"/>
    </xf>
    <xf numFmtId="0" fontId="27" fillId="0" borderId="0" xfId="5" applyFont="1" applyFill="1" applyProtection="1"/>
    <xf numFmtId="0" fontId="24" fillId="0" borderId="0" xfId="5" applyFont="1" applyFill="1" applyProtection="1"/>
    <xf numFmtId="44" fontId="22" fillId="4" borderId="7" xfId="2" applyNumberFormat="1" applyFont="1" applyFill="1" applyBorder="1" applyAlignment="1" applyProtection="1">
      <alignment horizontal="center"/>
      <protection locked="0"/>
    </xf>
    <xf numFmtId="168" fontId="1" fillId="0" borderId="0" xfId="5" applyNumberFormat="1" applyFont="1" applyAlignment="1" applyProtection="1">
      <alignment vertical="center"/>
    </xf>
    <xf numFmtId="168" fontId="9" fillId="0" borderId="0" xfId="5" applyNumberFormat="1" applyFont="1" applyAlignment="1" applyProtection="1">
      <alignment vertical="center"/>
    </xf>
    <xf numFmtId="168" fontId="7" fillId="0" borderId="0" xfId="5" applyNumberFormat="1" applyFont="1" applyAlignment="1" applyProtection="1">
      <alignment vertical="center"/>
    </xf>
    <xf numFmtId="168" fontId="1" fillId="0" borderId="0" xfId="5" applyNumberFormat="1" applyAlignment="1" applyProtection="1">
      <alignment vertical="center"/>
    </xf>
    <xf numFmtId="168" fontId="18" fillId="0" borderId="0" xfId="5" applyNumberFormat="1" applyFont="1" applyBorder="1" applyAlignment="1" applyProtection="1">
      <alignment vertical="center"/>
    </xf>
    <xf numFmtId="168" fontId="40" fillId="0" borderId="0" xfId="0" applyNumberFormat="1" applyFont="1" applyFill="1" applyAlignment="1">
      <alignment vertical="center"/>
    </xf>
    <xf numFmtId="168" fontId="17" fillId="0" borderId="0" xfId="0" applyNumberFormat="1" applyFont="1" applyProtection="1"/>
    <xf numFmtId="168" fontId="1" fillId="0" borderId="0" xfId="0" applyNumberFormat="1" applyFont="1" applyProtection="1"/>
    <xf numFmtId="168" fontId="1" fillId="0" borderId="0" xfId="0" applyNumberFormat="1" applyFont="1" applyAlignment="1" applyProtection="1">
      <alignment vertical="center"/>
    </xf>
    <xf numFmtId="168" fontId="40" fillId="0" borderId="0" xfId="5" applyNumberFormat="1" applyFont="1" applyAlignment="1" applyProtection="1">
      <alignment vertical="center"/>
    </xf>
    <xf numFmtId="0" fontId="1" fillId="0" borderId="0" xfId="5" applyNumberFormat="1" applyProtection="1"/>
    <xf numFmtId="0" fontId="17" fillId="0" borderId="0" xfId="5" applyNumberFormat="1" applyFont="1" applyProtection="1"/>
    <xf numFmtId="0" fontId="18" fillId="0" borderId="0" xfId="5" applyNumberFormat="1" applyFont="1" applyBorder="1" applyAlignment="1" applyProtection="1"/>
    <xf numFmtId="168" fontId="19" fillId="0" borderId="0" xfId="0" applyNumberFormat="1" applyFont="1" applyProtection="1"/>
    <xf numFmtId="168" fontId="18" fillId="0" borderId="0" xfId="0" applyNumberFormat="1" applyFont="1" applyProtection="1"/>
    <xf numFmtId="0" fontId="23" fillId="0" borderId="0" xfId="0" applyFont="1" applyBorder="1" applyAlignment="1" applyProtection="1">
      <alignment wrapText="1"/>
      <protection locked="0"/>
    </xf>
    <xf numFmtId="0" fontId="46" fillId="0" borderId="0" xfId="5" applyFont="1" applyBorder="1" applyAlignment="1" applyProtection="1"/>
    <xf numFmtId="0" fontId="8" fillId="0" borderId="0" xfId="0" applyFont="1" applyAlignment="1" applyProtection="1">
      <alignment horizontal="center" vertical="top"/>
    </xf>
    <xf numFmtId="0" fontId="8" fillId="0" borderId="0" xfId="0" applyFont="1" applyBorder="1" applyAlignment="1" applyProtection="1">
      <alignment horizontal="center" vertical="top"/>
    </xf>
    <xf numFmtId="166" fontId="8" fillId="7" borderId="22" xfId="1" applyNumberFormat="1" applyFont="1" applyFill="1" applyBorder="1" applyAlignment="1" applyProtection="1">
      <alignment horizontal="center"/>
    </xf>
    <xf numFmtId="166" fontId="8" fillId="7" borderId="5" xfId="1" applyNumberFormat="1" applyFont="1" applyFill="1" applyBorder="1" applyAlignment="1" applyProtection="1">
      <alignment horizontal="center"/>
    </xf>
    <xf numFmtId="166" fontId="8" fillId="7" borderId="7" xfId="1" applyNumberFormat="1" applyFont="1" applyFill="1" applyBorder="1" applyAlignment="1" applyProtection="1">
      <alignment horizontal="center"/>
    </xf>
    <xf numFmtId="0" fontId="8" fillId="0" borderId="0" xfId="5" applyFont="1" applyAlignment="1" applyProtection="1">
      <alignment horizontal="left"/>
    </xf>
    <xf numFmtId="0" fontId="7" fillId="0" borderId="2" xfId="0" applyFont="1" applyFill="1" applyBorder="1" applyAlignment="1" applyProtection="1">
      <alignment horizontal="center" vertical="center" wrapText="1"/>
    </xf>
    <xf numFmtId="0" fontId="1" fillId="0" borderId="0" xfId="0" applyFont="1" applyBorder="1" applyProtection="1"/>
    <xf numFmtId="0" fontId="27" fillId="0" borderId="0" xfId="0" applyFont="1" applyAlignment="1" applyProtection="1">
      <alignment horizontal="left" wrapText="1"/>
    </xf>
    <xf numFmtId="0" fontId="44" fillId="0" borderId="0" xfId="0" applyFont="1" applyAlignment="1">
      <alignment horizontal="center" wrapText="1"/>
    </xf>
    <xf numFmtId="0" fontId="6" fillId="15" borderId="3" xfId="5" applyFont="1" applyFill="1" applyBorder="1" applyAlignment="1" applyProtection="1">
      <alignment horizontal="left" vertical="center"/>
    </xf>
    <xf numFmtId="0" fontId="6" fillId="15" borderId="5" xfId="5" applyFont="1" applyFill="1" applyBorder="1" applyAlignment="1" applyProtection="1">
      <alignment horizontal="left" vertical="center"/>
    </xf>
    <xf numFmtId="0" fontId="6" fillId="15" borderId="7" xfId="5" applyFont="1" applyFill="1" applyBorder="1" applyAlignment="1" applyProtection="1">
      <alignment horizontal="left" vertical="center"/>
    </xf>
    <xf numFmtId="0" fontId="6" fillId="15" borderId="3" xfId="5" applyFont="1" applyFill="1" applyBorder="1" applyAlignment="1" applyProtection="1">
      <alignment horizontal="center" vertical="center"/>
    </xf>
    <xf numFmtId="0" fontId="6" fillId="15" borderId="5" xfId="5" applyFont="1" applyFill="1" applyBorder="1" applyAlignment="1" applyProtection="1">
      <alignment horizontal="center" vertical="center"/>
    </xf>
    <xf numFmtId="14" fontId="6" fillId="15" borderId="3" xfId="5" applyNumberFormat="1" applyFont="1" applyFill="1" applyBorder="1" applyAlignment="1" applyProtection="1">
      <alignment horizontal="left" vertical="center"/>
    </xf>
    <xf numFmtId="44" fontId="1" fillId="0" borderId="2" xfId="2" applyNumberFormat="1" applyFont="1" applyBorder="1" applyAlignment="1" applyProtection="1">
      <alignment horizontal="center"/>
    </xf>
    <xf numFmtId="165" fontId="23" fillId="0" borderId="3" xfId="2" applyNumberFormat="1" applyFont="1" applyFill="1" applyBorder="1" applyAlignment="1" applyProtection="1">
      <alignment horizontal="center"/>
      <protection locked="0"/>
    </xf>
    <xf numFmtId="165" fontId="23" fillId="0" borderId="7" xfId="2" applyNumberFormat="1" applyFont="1" applyFill="1" applyBorder="1" applyAlignment="1" applyProtection="1">
      <alignment horizontal="center"/>
      <protection locked="0"/>
    </xf>
    <xf numFmtId="165" fontId="23" fillId="0" borderId="5" xfId="2" applyNumberFormat="1" applyFont="1" applyFill="1" applyBorder="1" applyAlignment="1" applyProtection="1">
      <alignment horizontal="center"/>
      <protection locked="0"/>
    </xf>
    <xf numFmtId="165" fontId="8" fillId="5" borderId="10" xfId="2" applyNumberFormat="1" applyFont="1" applyFill="1" applyBorder="1" applyAlignment="1" applyProtection="1">
      <alignment horizontal="center"/>
    </xf>
    <xf numFmtId="165" fontId="8" fillId="5" borderId="2" xfId="2" applyNumberFormat="1" applyFont="1" applyFill="1" applyBorder="1" applyAlignment="1" applyProtection="1">
      <alignment horizontal="center"/>
    </xf>
    <xf numFmtId="165" fontId="8" fillId="5" borderId="11" xfId="2" applyNumberFormat="1" applyFont="1" applyFill="1" applyBorder="1" applyAlignment="1" applyProtection="1">
      <alignment horizontal="center"/>
    </xf>
    <xf numFmtId="44" fontId="1" fillId="4" borderId="7" xfId="2" applyNumberFormat="1" applyFont="1" applyFill="1" applyBorder="1" applyAlignment="1" applyProtection="1">
      <alignment horizontal="center"/>
    </xf>
    <xf numFmtId="44" fontId="1" fillId="4" borderId="2" xfId="2" applyNumberFormat="1" applyFont="1" applyFill="1" applyBorder="1" applyAlignment="1" applyProtection="1">
      <alignment horizontal="center"/>
    </xf>
    <xf numFmtId="44" fontId="1" fillId="0" borderId="7" xfId="2" applyNumberFormat="1" applyFont="1" applyFill="1" applyBorder="1" applyAlignment="1" applyProtection="1">
      <alignment horizontal="center"/>
    </xf>
    <xf numFmtId="44" fontId="1" fillId="0" borderId="2" xfId="2" applyNumberFormat="1" applyFont="1" applyFill="1" applyBorder="1" applyAlignment="1" applyProtection="1">
      <alignment horizontal="center"/>
    </xf>
    <xf numFmtId="0" fontId="8" fillId="0" borderId="3" xfId="0" applyFont="1" applyBorder="1" applyAlignment="1">
      <alignment horizontal="left" wrapText="1"/>
    </xf>
    <xf numFmtId="0" fontId="8" fillId="0" borderId="5" xfId="0" applyFont="1" applyBorder="1" applyAlignment="1">
      <alignment horizontal="left" wrapText="1"/>
    </xf>
    <xf numFmtId="0" fontId="8" fillId="0" borderId="7" xfId="0" applyFont="1" applyBorder="1" applyAlignment="1">
      <alignment horizontal="left" wrapText="1"/>
    </xf>
    <xf numFmtId="165" fontId="23" fillId="2" borderId="2" xfId="2" applyNumberFormat="1" applyFont="1" applyFill="1" applyBorder="1" applyAlignment="1" applyProtection="1">
      <alignment horizontal="center"/>
    </xf>
    <xf numFmtId="165" fontId="23" fillId="0" borderId="2" xfId="2" applyNumberFormat="1" applyFont="1" applyFill="1" applyBorder="1" applyAlignment="1" applyProtection="1">
      <alignment horizontal="center"/>
      <protection locked="0"/>
    </xf>
    <xf numFmtId="165" fontId="23" fillId="2" borderId="2" xfId="2" applyNumberFormat="1" applyFont="1" applyFill="1" applyBorder="1" applyAlignment="1" applyProtection="1">
      <alignment horizontal="center"/>
      <protection locked="0"/>
    </xf>
    <xf numFmtId="0" fontId="8" fillId="0" borderId="0" xfId="0" applyFont="1" applyAlignment="1" applyProtection="1">
      <alignment horizontal="center" vertical="top"/>
    </xf>
    <xf numFmtId="0" fontId="8" fillId="0" borderId="0" xfId="0" applyFont="1" applyBorder="1" applyAlignment="1" applyProtection="1">
      <alignment horizontal="center" vertical="top"/>
    </xf>
    <xf numFmtId="0" fontId="8" fillId="0" borderId="2" xfId="0" applyFont="1" applyBorder="1" applyAlignment="1">
      <alignment horizontal="left" wrapText="1"/>
    </xf>
    <xf numFmtId="0" fontId="45" fillId="0" borderId="0" xfId="0" applyFont="1" applyBorder="1" applyAlignment="1" applyProtection="1">
      <alignment horizontal="center" vertical="center"/>
    </xf>
    <xf numFmtId="0" fontId="4" fillId="0" borderId="1" xfId="0" applyFont="1" applyBorder="1" applyAlignment="1" applyProtection="1">
      <alignment horizontal="center"/>
      <protection locked="0"/>
    </xf>
    <xf numFmtId="0" fontId="8" fillId="17" borderId="2" xfId="0" applyFont="1" applyFill="1" applyBorder="1" applyAlignment="1" applyProtection="1">
      <alignment horizontal="center" vertical="top" wrapText="1"/>
    </xf>
    <xf numFmtId="164" fontId="4" fillId="0" borderId="1" xfId="0" applyNumberFormat="1" applyFont="1" applyBorder="1" applyAlignment="1" applyProtection="1">
      <alignment horizontal="center"/>
      <protection locked="0"/>
    </xf>
    <xf numFmtId="0" fontId="45" fillId="0" borderId="0" xfId="0" applyFont="1" applyAlignment="1" applyProtection="1">
      <alignment horizontal="center" wrapText="1"/>
    </xf>
    <xf numFmtId="0" fontId="45" fillId="0" borderId="0" xfId="0" applyFont="1" applyAlignment="1" applyProtection="1">
      <alignment horizontal="center"/>
    </xf>
    <xf numFmtId="0" fontId="8" fillId="0" borderId="6" xfId="0" applyFont="1" applyBorder="1" applyAlignment="1" applyProtection="1">
      <alignment horizontal="center" vertical="top"/>
    </xf>
    <xf numFmtId="0" fontId="8" fillId="0" borderId="0" xfId="0" applyFont="1" applyAlignment="1" applyProtection="1">
      <alignment horizontal="center"/>
    </xf>
    <xf numFmtId="0" fontId="8" fillId="0" borderId="1" xfId="0" applyFont="1" applyBorder="1" applyAlignment="1" applyProtection="1">
      <alignment horizontal="left"/>
    </xf>
    <xf numFmtId="0" fontId="13" fillId="0" borderId="5" xfId="0" applyFont="1" applyBorder="1" applyAlignment="1" applyProtection="1">
      <alignment horizontal="left"/>
    </xf>
    <xf numFmtId="0" fontId="4" fillId="0" borderId="5" xfId="0" applyFont="1" applyBorder="1" applyAlignment="1" applyProtection="1">
      <alignment horizontal="left"/>
      <protection locked="0"/>
    </xf>
    <xf numFmtId="0" fontId="4" fillId="0" borderId="5" xfId="5" applyFont="1" applyBorder="1" applyAlignment="1" applyProtection="1">
      <alignment horizontal="left"/>
      <protection locked="0"/>
    </xf>
    <xf numFmtId="0" fontId="4" fillId="0" borderId="1" xfId="5" applyFont="1" applyBorder="1" applyAlignment="1" applyProtection="1">
      <alignment horizontal="left"/>
      <protection locked="0"/>
    </xf>
    <xf numFmtId="0" fontId="8" fillId="0" borderId="0" xfId="5" applyFont="1" applyAlignment="1" applyProtection="1">
      <alignment horizontal="left"/>
    </xf>
    <xf numFmtId="0" fontId="4" fillId="0" borderId="5" xfId="0" applyFont="1" applyBorder="1" applyAlignment="1" applyProtection="1">
      <alignment horizontal="left"/>
    </xf>
    <xf numFmtId="0" fontId="8" fillId="0" borderId="6" xfId="0" applyFont="1" applyBorder="1" applyAlignment="1" applyProtection="1">
      <alignment horizontal="left"/>
    </xf>
    <xf numFmtId="0" fontId="8" fillId="17" borderId="3" xfId="0" applyFont="1" applyFill="1" applyBorder="1" applyAlignment="1" applyProtection="1">
      <alignment horizontal="center" vertical="top" wrapText="1"/>
    </xf>
    <xf numFmtId="0" fontId="8" fillId="17" borderId="7" xfId="0" applyFont="1" applyFill="1" applyBorder="1" applyAlignment="1" applyProtection="1">
      <alignment horizontal="center" vertical="top" wrapText="1"/>
    </xf>
    <xf numFmtId="0" fontId="20" fillId="17" borderId="2" xfId="0" applyFont="1" applyFill="1" applyBorder="1" applyAlignment="1" applyProtection="1">
      <alignment horizontal="center" vertical="top" wrapText="1"/>
    </xf>
    <xf numFmtId="166" fontId="8" fillId="7" borderId="22" xfId="1" applyNumberFormat="1" applyFont="1" applyFill="1" applyBorder="1" applyAlignment="1" applyProtection="1">
      <alignment horizontal="center"/>
    </xf>
    <xf numFmtId="166" fontId="8" fillId="7" borderId="5" xfId="1" applyNumberFormat="1" applyFont="1" applyFill="1" applyBorder="1" applyAlignment="1" applyProtection="1">
      <alignment horizontal="center"/>
    </xf>
    <xf numFmtId="166" fontId="8" fillId="7" borderId="7" xfId="1" applyNumberFormat="1" applyFont="1" applyFill="1" applyBorder="1" applyAlignment="1" applyProtection="1">
      <alignment horizontal="center"/>
    </xf>
    <xf numFmtId="0" fontId="29" fillId="0" borderId="0" xfId="0" applyFont="1" applyAlignment="1" applyProtection="1">
      <alignment horizontal="left" wrapText="1"/>
    </xf>
    <xf numFmtId="0" fontId="8" fillId="5" borderId="2" xfId="0" applyFont="1" applyFill="1" applyBorder="1" applyAlignment="1" applyProtection="1">
      <alignment horizontal="left"/>
    </xf>
    <xf numFmtId="165" fontId="8" fillId="5" borderId="3" xfId="2" applyNumberFormat="1" applyFont="1" applyFill="1" applyBorder="1" applyAlignment="1" applyProtection="1">
      <alignment horizontal="center"/>
    </xf>
    <xf numFmtId="0" fontId="6" fillId="15" borderId="3" xfId="5" applyFont="1" applyFill="1" applyBorder="1" applyAlignment="1" applyProtection="1">
      <alignment horizontal="left" vertical="center" wrapText="1"/>
    </xf>
    <xf numFmtId="0" fontId="6" fillId="15" borderId="5" xfId="5" applyFont="1" applyFill="1" applyBorder="1" applyAlignment="1" applyProtection="1">
      <alignment horizontal="left" vertical="center" wrapText="1"/>
    </xf>
    <xf numFmtId="0" fontId="6" fillId="15" borderId="7" xfId="5" applyFont="1" applyFill="1" applyBorder="1" applyAlignment="1" applyProtection="1">
      <alignment horizontal="left" vertical="center" wrapText="1"/>
    </xf>
    <xf numFmtId="0" fontId="6" fillId="15" borderId="7" xfId="5" applyFont="1" applyFill="1" applyBorder="1" applyAlignment="1" applyProtection="1">
      <alignment horizontal="center" vertical="center"/>
    </xf>
    <xf numFmtId="165" fontId="8" fillId="9" borderId="4" xfId="2" applyNumberFormat="1" applyFont="1" applyFill="1" applyBorder="1" applyAlignment="1" applyProtection="1">
      <alignment horizontal="center"/>
    </xf>
    <xf numFmtId="165" fontId="8" fillId="9" borderId="12" xfId="2" applyNumberFormat="1" applyFont="1" applyFill="1" applyBorder="1" applyAlignment="1" applyProtection="1">
      <alignment horizontal="center"/>
    </xf>
    <xf numFmtId="165" fontId="8" fillId="9" borderId="13" xfId="2" applyNumberFormat="1" applyFont="1" applyFill="1" applyBorder="1" applyAlignment="1" applyProtection="1">
      <alignment horizontal="center"/>
    </xf>
    <xf numFmtId="0" fontId="23" fillId="0" borderId="1" xfId="0" applyFont="1" applyBorder="1" applyAlignment="1" applyProtection="1">
      <alignment horizontal="center" wrapText="1"/>
      <protection locked="0"/>
    </xf>
    <xf numFmtId="0" fontId="8" fillId="17" borderId="3" xfId="0" applyFont="1" applyFill="1" applyBorder="1" applyAlignment="1" applyProtection="1">
      <alignment horizontal="center" vertical="center" wrapText="1"/>
    </xf>
    <xf numFmtId="0" fontId="8" fillId="17" borderId="5" xfId="0" applyFont="1" applyFill="1" applyBorder="1" applyAlignment="1" applyProtection="1">
      <alignment horizontal="center" vertical="center" wrapText="1"/>
    </xf>
    <xf numFmtId="0" fontId="8" fillId="17" borderId="21" xfId="0" applyFont="1" applyFill="1" applyBorder="1" applyAlignment="1" applyProtection="1">
      <alignment horizontal="center" vertical="center" wrapText="1"/>
    </xf>
    <xf numFmtId="0" fontId="8" fillId="17" borderId="5" xfId="0" applyFont="1" applyFill="1" applyBorder="1" applyAlignment="1" applyProtection="1">
      <alignment horizontal="center" vertical="top" wrapText="1"/>
    </xf>
    <xf numFmtId="0" fontId="8" fillId="14" borderId="3" xfId="5" applyFont="1" applyFill="1" applyBorder="1" applyAlignment="1" applyProtection="1">
      <alignment horizontal="center" vertical="center"/>
    </xf>
    <xf numFmtId="0" fontId="8" fillId="14" borderId="5" xfId="5" applyFont="1" applyFill="1" applyBorder="1" applyAlignment="1" applyProtection="1">
      <alignment horizontal="center" vertical="center"/>
    </xf>
    <xf numFmtId="0" fontId="8" fillId="14" borderId="7" xfId="5" applyFont="1" applyFill="1" applyBorder="1" applyAlignment="1" applyProtection="1">
      <alignment horizontal="center" vertical="center"/>
    </xf>
    <xf numFmtId="0" fontId="23" fillId="0" borderId="0" xfId="0" applyFont="1" applyBorder="1" applyAlignment="1" applyProtection="1">
      <alignment horizontal="center" wrapText="1"/>
      <protection locked="0"/>
    </xf>
    <xf numFmtId="0" fontId="8" fillId="17" borderId="21" xfId="0" applyFont="1" applyFill="1" applyBorder="1" applyAlignment="1" applyProtection="1">
      <alignment horizontal="center" vertical="top" wrapText="1"/>
    </xf>
    <xf numFmtId="0" fontId="20" fillId="17" borderId="7" xfId="0" applyFont="1" applyFill="1" applyBorder="1" applyAlignment="1" applyProtection="1">
      <alignment horizontal="center" vertical="top" wrapText="1"/>
    </xf>
    <xf numFmtId="0" fontId="47" fillId="0" borderId="5" xfId="0" applyFont="1" applyBorder="1" applyAlignment="1" applyProtection="1">
      <alignment horizontal="left"/>
    </xf>
    <xf numFmtId="0" fontId="8" fillId="17" borderId="8" xfId="0" applyFont="1" applyFill="1" applyBorder="1" applyAlignment="1" applyProtection="1">
      <alignment horizontal="center" vertical="top" wrapText="1"/>
    </xf>
    <xf numFmtId="0" fontId="8" fillId="17" borderId="9" xfId="0" applyFont="1" applyFill="1" applyBorder="1" applyAlignment="1" applyProtection="1">
      <alignment horizontal="center" vertical="top" wrapText="1"/>
    </xf>
    <xf numFmtId="0" fontId="8" fillId="17" borderId="30" xfId="0" applyFont="1" applyFill="1" applyBorder="1" applyAlignment="1" applyProtection="1">
      <alignment horizontal="center" vertical="top" wrapText="1"/>
    </xf>
    <xf numFmtId="0" fontId="8" fillId="17" borderId="10" xfId="0" applyFont="1" applyFill="1" applyBorder="1" applyAlignment="1" applyProtection="1">
      <alignment horizontal="center" vertical="top" wrapText="1"/>
    </xf>
    <xf numFmtId="0" fontId="8" fillId="17" borderId="11" xfId="0" applyFont="1" applyFill="1" applyBorder="1" applyAlignment="1" applyProtection="1">
      <alignment horizontal="center" vertical="top" wrapText="1"/>
    </xf>
    <xf numFmtId="165" fontId="7" fillId="0" borderId="3" xfId="2" applyNumberFormat="1" applyFont="1" applyFill="1" applyBorder="1" applyAlignment="1" applyProtection="1">
      <alignment horizontal="center"/>
      <protection locked="0"/>
    </xf>
    <xf numFmtId="165" fontId="7" fillId="0" borderId="21" xfId="2" applyNumberFormat="1" applyFont="1" applyFill="1" applyBorder="1" applyAlignment="1" applyProtection="1">
      <alignment horizontal="center"/>
      <protection locked="0"/>
    </xf>
    <xf numFmtId="165" fontId="6" fillId="5" borderId="22" xfId="2" applyNumberFormat="1" applyFont="1" applyFill="1" applyBorder="1" applyAlignment="1" applyProtection="1">
      <alignment horizontal="center"/>
    </xf>
    <xf numFmtId="165" fontId="6" fillId="5" borderId="21" xfId="2" applyNumberFormat="1" applyFont="1" applyFill="1" applyBorder="1" applyAlignment="1" applyProtection="1">
      <alignment horizontal="center"/>
    </xf>
    <xf numFmtId="167" fontId="10" fillId="0" borderId="22" xfId="2" applyNumberFormat="1" applyFont="1" applyFill="1" applyBorder="1" applyAlignment="1" applyProtection="1">
      <alignment horizontal="right"/>
    </xf>
    <xf numFmtId="167" fontId="10" fillId="0" borderId="7" xfId="2" applyNumberFormat="1" applyFont="1" applyFill="1" applyBorder="1" applyAlignment="1" applyProtection="1">
      <alignment horizontal="right"/>
    </xf>
    <xf numFmtId="0" fontId="21" fillId="0" borderId="3" xfId="5" applyFont="1" applyBorder="1" applyAlignment="1" applyProtection="1">
      <protection locked="0"/>
    </xf>
    <xf numFmtId="0" fontId="21" fillId="0" borderId="5" xfId="5" applyFont="1" applyBorder="1" applyAlignment="1" applyProtection="1">
      <protection locked="0"/>
    </xf>
    <xf numFmtId="0" fontId="21" fillId="0" borderId="7" xfId="5" applyFont="1" applyBorder="1" applyAlignment="1" applyProtection="1">
      <protection locked="0"/>
    </xf>
    <xf numFmtId="9" fontId="7" fillId="0" borderId="3" xfId="4" applyNumberFormat="1" applyFont="1" applyBorder="1" applyAlignment="1" applyProtection="1">
      <alignment horizontal="center"/>
      <protection locked="0"/>
    </xf>
    <xf numFmtId="9" fontId="7" fillId="0" borderId="7" xfId="4" applyNumberFormat="1" applyFont="1" applyBorder="1" applyAlignment="1" applyProtection="1">
      <alignment horizontal="center"/>
      <protection locked="0"/>
    </xf>
    <xf numFmtId="42" fontId="7" fillId="0" borderId="3" xfId="2" applyNumberFormat="1" applyFont="1" applyBorder="1" applyAlignment="1" applyProtection="1">
      <alignment horizontal="center"/>
      <protection locked="0"/>
    </xf>
    <xf numFmtId="42" fontId="7" fillId="0" borderId="7" xfId="2" applyNumberFormat="1" applyFont="1" applyBorder="1" applyAlignment="1" applyProtection="1">
      <alignment horizontal="center"/>
      <protection locked="0"/>
    </xf>
    <xf numFmtId="1" fontId="7" fillId="0" borderId="3" xfId="5" applyNumberFormat="1" applyFont="1" applyBorder="1" applyAlignment="1" applyProtection="1">
      <alignment horizontal="center"/>
      <protection locked="0"/>
    </xf>
    <xf numFmtId="1" fontId="7" fillId="0" borderId="21" xfId="5" applyNumberFormat="1" applyFont="1" applyBorder="1" applyAlignment="1" applyProtection="1">
      <alignment horizontal="center"/>
      <protection locked="0"/>
    </xf>
    <xf numFmtId="165" fontId="7" fillId="0" borderId="22" xfId="2" applyNumberFormat="1" applyFont="1" applyBorder="1" applyAlignment="1" applyProtection="1">
      <alignment horizontal="center"/>
      <protection locked="0"/>
    </xf>
    <xf numFmtId="165" fontId="7" fillId="0" borderId="7" xfId="2" applyNumberFormat="1" applyFont="1" applyBorder="1" applyAlignment="1" applyProtection="1">
      <alignment horizontal="center"/>
      <protection locked="0"/>
    </xf>
    <xf numFmtId="165" fontId="7" fillId="0" borderId="3" xfId="2" applyNumberFormat="1" applyFont="1" applyBorder="1" applyAlignment="1" applyProtection="1">
      <alignment horizontal="center"/>
      <protection locked="0"/>
    </xf>
    <xf numFmtId="0" fontId="8" fillId="0" borderId="1" xfId="5" applyFont="1" applyBorder="1" applyAlignment="1" applyProtection="1">
      <alignment horizontal="left"/>
    </xf>
    <xf numFmtId="0" fontId="23" fillId="0" borderId="1" xfId="5" applyFont="1" applyBorder="1" applyAlignment="1" applyProtection="1">
      <alignment horizontal="left"/>
    </xf>
    <xf numFmtId="0" fontId="23" fillId="0" borderId="5" xfId="5" applyFont="1" applyBorder="1" applyAlignment="1" applyProtection="1">
      <alignment horizontal="left"/>
    </xf>
    <xf numFmtId="0" fontId="8" fillId="0" borderId="0" xfId="5" applyFont="1" applyBorder="1" applyAlignment="1" applyProtection="1">
      <alignment horizontal="center"/>
      <protection locked="0"/>
    </xf>
    <xf numFmtId="0" fontId="4" fillId="0" borderId="1" xfId="5" applyFont="1" applyBorder="1" applyAlignment="1" applyProtection="1">
      <alignment horizontal="left"/>
    </xf>
    <xf numFmtId="0" fontId="8" fillId="0" borderId="0" xfId="5" applyFont="1" applyBorder="1" applyAlignment="1" applyProtection="1">
      <alignment horizontal="left"/>
    </xf>
    <xf numFmtId="0" fontId="46" fillId="0" borderId="5" xfId="5" applyFont="1" applyBorder="1" applyAlignment="1" applyProtection="1">
      <alignment horizontal="left"/>
    </xf>
    <xf numFmtId="0" fontId="7" fillId="0" borderId="2" xfId="5" applyFont="1" applyBorder="1" applyAlignment="1" applyProtection="1">
      <alignment horizontal="center" vertical="top" wrapText="1"/>
    </xf>
    <xf numFmtId="0" fontId="7" fillId="0" borderId="2" xfId="5" applyFont="1" applyBorder="1" applyAlignment="1" applyProtection="1">
      <alignment horizontal="center" vertical="top"/>
    </xf>
    <xf numFmtId="0" fontId="7" fillId="0" borderId="2" xfId="5" applyFont="1" applyFill="1" applyBorder="1" applyAlignment="1" applyProtection="1">
      <alignment horizontal="center" vertical="top" wrapText="1"/>
    </xf>
    <xf numFmtId="0" fontId="7" fillId="0" borderId="3" xfId="5" applyFont="1" applyBorder="1" applyAlignment="1" applyProtection="1">
      <alignment horizontal="center" vertical="top" wrapText="1"/>
    </xf>
    <xf numFmtId="0" fontId="7" fillId="0" borderId="25" xfId="5" applyFont="1" applyBorder="1" applyAlignment="1" applyProtection="1">
      <alignment horizontal="center" vertical="top" wrapText="1"/>
    </xf>
    <xf numFmtId="0" fontId="7" fillId="0" borderId="26" xfId="5" applyFont="1" applyBorder="1" applyAlignment="1" applyProtection="1">
      <alignment horizontal="center" vertical="top" wrapText="1"/>
    </xf>
    <xf numFmtId="0" fontId="7" fillId="0" borderId="37" xfId="5" applyFont="1" applyBorder="1" applyAlignment="1" applyProtection="1">
      <alignment horizontal="center" vertical="top" wrapText="1"/>
    </xf>
    <xf numFmtId="0" fontId="7" fillId="0" borderId="34" xfId="5" applyFont="1" applyBorder="1" applyAlignment="1" applyProtection="1">
      <alignment horizontal="center" vertical="top" wrapText="1"/>
    </xf>
    <xf numFmtId="0" fontId="7" fillId="0" borderId="28" xfId="5" applyFont="1" applyBorder="1" applyAlignment="1" applyProtection="1">
      <alignment horizontal="center" vertical="top" wrapText="1"/>
    </xf>
    <xf numFmtId="0" fontId="7" fillId="0" borderId="18" xfId="5" applyFont="1" applyBorder="1" applyAlignment="1" applyProtection="1">
      <alignment horizontal="center" vertical="top" wrapText="1"/>
    </xf>
    <xf numFmtId="0" fontId="7" fillId="0" borderId="27" xfId="5" applyFont="1" applyBorder="1" applyAlignment="1" applyProtection="1">
      <alignment horizontal="center" vertical="top" wrapText="1"/>
    </xf>
    <xf numFmtId="0" fontId="7" fillId="0" borderId="16" xfId="5" applyFont="1" applyBorder="1" applyAlignment="1" applyProtection="1">
      <alignment horizontal="center" vertical="top" wrapText="1"/>
    </xf>
    <xf numFmtId="0" fontId="1" fillId="0" borderId="3" xfId="5" applyFont="1" applyBorder="1" applyAlignment="1" applyProtection="1">
      <alignment horizontal="center" vertical="top"/>
    </xf>
    <xf numFmtId="0" fontId="1" fillId="0" borderId="5" xfId="5" applyBorder="1" applyAlignment="1" applyProtection="1">
      <alignment horizontal="center" vertical="top"/>
    </xf>
    <xf numFmtId="0" fontId="1" fillId="0" borderId="21" xfId="5" applyBorder="1" applyAlignment="1" applyProtection="1">
      <alignment horizontal="center" vertical="top"/>
    </xf>
    <xf numFmtId="0" fontId="7" fillId="0" borderId="32" xfId="5" applyFont="1" applyBorder="1" applyAlignment="1" applyProtection="1">
      <alignment horizontal="center" vertical="top" wrapText="1"/>
    </xf>
    <xf numFmtId="0" fontId="7" fillId="0" borderId="21" xfId="5" applyFont="1" applyBorder="1" applyAlignment="1" applyProtection="1">
      <alignment horizontal="center" vertical="top" wrapText="1"/>
    </xf>
    <xf numFmtId="0" fontId="7" fillId="0" borderId="27" xfId="5" quotePrefix="1" applyFont="1" applyBorder="1" applyAlignment="1" applyProtection="1">
      <alignment horizontal="center" vertical="top" wrapText="1"/>
    </xf>
    <xf numFmtId="0" fontId="7" fillId="0" borderId="20" xfId="5" applyFont="1" applyBorder="1" applyAlignment="1" applyProtection="1">
      <alignment horizontal="center" vertical="top" wrapText="1"/>
    </xf>
    <xf numFmtId="0" fontId="6" fillId="17" borderId="3" xfId="5" applyFont="1" applyFill="1" applyBorder="1" applyAlignment="1" applyProtection="1">
      <alignment horizontal="center" vertical="center" wrapText="1"/>
    </xf>
    <xf numFmtId="0" fontId="6" fillId="17" borderId="5" xfId="5" applyFont="1" applyFill="1" applyBorder="1" applyAlignment="1" applyProtection="1">
      <alignment horizontal="center" vertical="center" wrapText="1"/>
    </xf>
    <xf numFmtId="0" fontId="6" fillId="17" borderId="7" xfId="5" applyFont="1" applyFill="1" applyBorder="1" applyAlignment="1" applyProtection="1">
      <alignment horizontal="center" vertical="center" wrapText="1"/>
    </xf>
    <xf numFmtId="165" fontId="6" fillId="5" borderId="10" xfId="2" applyNumberFormat="1" applyFont="1" applyFill="1" applyBorder="1" applyAlignment="1" applyProtection="1">
      <alignment horizontal="center"/>
    </xf>
    <xf numFmtId="165" fontId="6" fillId="5" borderId="11" xfId="2" applyNumberFormat="1" applyFont="1" applyFill="1" applyBorder="1" applyAlignment="1" applyProtection="1">
      <alignment horizontal="center"/>
    </xf>
    <xf numFmtId="165" fontId="6" fillId="5" borderId="7" xfId="2" applyNumberFormat="1" applyFont="1" applyFill="1" applyBorder="1" applyAlignment="1" applyProtection="1">
      <alignment horizontal="center"/>
    </xf>
    <xf numFmtId="165" fontId="6" fillId="5" borderId="2" xfId="2" applyNumberFormat="1" applyFont="1" applyFill="1" applyBorder="1" applyAlignment="1" applyProtection="1">
      <alignment horizontal="center"/>
    </xf>
    <xf numFmtId="0" fontId="7" fillId="0" borderId="3" xfId="5" applyFont="1" applyBorder="1" applyAlignment="1" applyProtection="1"/>
    <xf numFmtId="0" fontId="7" fillId="0" borderId="5" xfId="5" applyFont="1" applyBorder="1" applyAlignment="1" applyProtection="1"/>
    <xf numFmtId="10" fontId="16" fillId="6" borderId="7" xfId="4" applyNumberFormat="1" applyFont="1" applyFill="1" applyBorder="1" applyAlignment="1" applyProtection="1">
      <alignment horizontal="center"/>
      <protection locked="0"/>
    </xf>
    <xf numFmtId="10" fontId="16" fillId="6" borderId="2" xfId="4" applyNumberFormat="1" applyFont="1" applyFill="1" applyBorder="1" applyAlignment="1" applyProtection="1">
      <alignment horizontal="center"/>
      <protection locked="0"/>
    </xf>
    <xf numFmtId="0" fontId="7" fillId="0" borderId="3" xfId="5" applyFont="1" applyBorder="1" applyAlignment="1" applyProtection="1">
      <alignment horizontal="left"/>
    </xf>
    <xf numFmtId="0" fontId="7" fillId="0" borderId="5" xfId="5" applyFont="1" applyBorder="1" applyAlignment="1" applyProtection="1">
      <alignment horizontal="left"/>
    </xf>
    <xf numFmtId="165" fontId="27" fillId="0" borderId="7" xfId="2" quotePrefix="1" applyNumberFormat="1" applyFont="1" applyFill="1" applyBorder="1" applyAlignment="1" applyProtection="1">
      <alignment horizontal="center"/>
      <protection locked="0"/>
    </xf>
    <xf numFmtId="165" fontId="27" fillId="0" borderId="2" xfId="2" applyNumberFormat="1" applyFont="1" applyFill="1" applyBorder="1" applyAlignment="1" applyProtection="1">
      <alignment horizontal="center"/>
      <protection locked="0"/>
    </xf>
    <xf numFmtId="167" fontId="10" fillId="0" borderId="10" xfId="2" applyNumberFormat="1" applyFont="1" applyFill="1" applyBorder="1" applyAlignment="1" applyProtection="1">
      <alignment horizontal="right"/>
    </xf>
    <xf numFmtId="167" fontId="10" fillId="0" borderId="2" xfId="2" applyNumberFormat="1" applyFont="1" applyFill="1" applyBorder="1" applyAlignment="1" applyProtection="1">
      <alignment horizontal="right"/>
    </xf>
    <xf numFmtId="0" fontId="7" fillId="5" borderId="2" xfId="5" applyFont="1" applyFill="1" applyBorder="1" applyAlignment="1" applyProtection="1">
      <alignment horizontal="right" wrapText="1"/>
    </xf>
    <xf numFmtId="44" fontId="7" fillId="8" borderId="17" xfId="2" applyFont="1" applyFill="1" applyBorder="1" applyAlignment="1" applyProtection="1">
      <alignment horizontal="center"/>
    </xf>
    <xf numFmtId="44" fontId="7" fillId="8" borderId="6" xfId="2" applyFont="1" applyFill="1" applyBorder="1" applyAlignment="1" applyProtection="1">
      <alignment horizontal="center"/>
    </xf>
    <xf numFmtId="44" fontId="7" fillId="8" borderId="19" xfId="2" applyFont="1" applyFill="1" applyBorder="1" applyAlignment="1" applyProtection="1">
      <alignment horizontal="center"/>
    </xf>
    <xf numFmtId="44" fontId="7" fillId="8" borderId="31" xfId="2" applyFont="1" applyFill="1" applyBorder="1" applyAlignment="1" applyProtection="1">
      <alignment horizontal="center"/>
    </xf>
    <xf numFmtId="44" fontId="7" fillId="8" borderId="0" xfId="2" applyFont="1" applyFill="1" applyBorder="1" applyAlignment="1" applyProtection="1">
      <alignment horizontal="center"/>
    </xf>
    <xf numFmtId="44" fontId="7" fillId="8" borderId="34" xfId="2" applyFont="1" applyFill="1" applyBorder="1" applyAlignment="1" applyProtection="1">
      <alignment horizontal="center"/>
    </xf>
    <xf numFmtId="44" fontId="7" fillId="8" borderId="15" xfId="2" applyFont="1" applyFill="1" applyBorder="1" applyAlignment="1" applyProtection="1">
      <alignment horizontal="center"/>
    </xf>
    <xf numFmtId="44" fontId="7" fillId="8" borderId="1" xfId="2" applyFont="1" applyFill="1" applyBorder="1" applyAlignment="1" applyProtection="1">
      <alignment horizontal="center"/>
    </xf>
    <xf numFmtId="44" fontId="7" fillId="8" borderId="20" xfId="2" applyFont="1" applyFill="1" applyBorder="1" applyAlignment="1" applyProtection="1">
      <alignment horizontal="center"/>
    </xf>
    <xf numFmtId="165" fontId="7" fillId="5" borderId="7" xfId="2" applyNumberFormat="1" applyFont="1" applyFill="1" applyBorder="1" applyAlignment="1" applyProtection="1">
      <alignment horizontal="center"/>
    </xf>
    <xf numFmtId="165" fontId="7" fillId="5" borderId="2" xfId="2" applyNumberFormat="1" applyFont="1" applyFill="1" applyBorder="1" applyAlignment="1" applyProtection="1">
      <alignment horizontal="center"/>
    </xf>
    <xf numFmtId="165" fontId="7" fillId="5" borderId="3" xfId="2" applyNumberFormat="1" applyFont="1" applyFill="1" applyBorder="1" applyAlignment="1" applyProtection="1">
      <alignment horizontal="center"/>
    </xf>
    <xf numFmtId="167" fontId="10" fillId="5" borderId="10" xfId="2" applyNumberFormat="1" applyFont="1" applyFill="1" applyBorder="1" applyAlignment="1" applyProtection="1">
      <alignment horizontal="right"/>
    </xf>
    <xf numFmtId="167" fontId="10" fillId="5" borderId="2" xfId="2" applyNumberFormat="1" applyFont="1" applyFill="1" applyBorder="1" applyAlignment="1" applyProtection="1">
      <alignment horizontal="right"/>
    </xf>
    <xf numFmtId="0" fontId="6" fillId="17" borderId="6" xfId="5" applyFont="1" applyFill="1" applyBorder="1" applyAlignment="1" applyProtection="1">
      <alignment horizontal="center" vertical="center" wrapText="1"/>
    </xf>
    <xf numFmtId="0" fontId="7" fillId="5" borderId="2" xfId="5" applyFont="1" applyFill="1" applyBorder="1" applyAlignment="1" applyProtection="1">
      <alignment horizontal="right"/>
    </xf>
    <xf numFmtId="0" fontId="27" fillId="0" borderId="0" xfId="0" applyFont="1" applyAlignment="1" applyProtection="1">
      <alignment horizontal="left" vertical="top" wrapText="1"/>
    </xf>
    <xf numFmtId="165" fontId="6" fillId="9" borderId="4" xfId="2" applyNumberFormat="1" applyFont="1" applyFill="1" applyBorder="1" applyAlignment="1" applyProtection="1">
      <alignment horizontal="center"/>
    </xf>
    <xf numFmtId="165" fontId="6" fillId="9" borderId="13" xfId="2" applyNumberFormat="1" applyFont="1" applyFill="1" applyBorder="1" applyAlignment="1" applyProtection="1">
      <alignment horizontal="center"/>
    </xf>
    <xf numFmtId="0" fontId="25" fillId="0" borderId="0" xfId="5" applyFont="1" applyAlignment="1" applyProtection="1">
      <alignment horizontal="left" wrapText="1"/>
    </xf>
    <xf numFmtId="0" fontId="24" fillId="0" borderId="0" xfId="5" applyFont="1" applyAlignment="1" applyProtection="1">
      <alignment horizontal="left" wrapText="1"/>
    </xf>
    <xf numFmtId="0" fontId="27" fillId="0" borderId="0" xfId="5" applyFont="1" applyAlignment="1" applyProtection="1">
      <alignment horizontal="left" vertical="top" wrapText="1"/>
    </xf>
    <xf numFmtId="0" fontId="6" fillId="17" borderId="1" xfId="5" applyFont="1" applyFill="1" applyBorder="1" applyAlignment="1" applyProtection="1">
      <alignment horizontal="center" vertical="center" wrapText="1"/>
    </xf>
    <xf numFmtId="0" fontId="6" fillId="5" borderId="2" xfId="5" applyFont="1" applyFill="1" applyBorder="1" applyAlignment="1" applyProtection="1">
      <alignment horizontal="right"/>
    </xf>
    <xf numFmtId="44" fontId="7" fillId="8" borderId="3" xfId="2" applyFont="1" applyFill="1" applyBorder="1" applyAlignment="1" applyProtection="1">
      <alignment horizontal="center"/>
    </xf>
    <xf numFmtId="44" fontId="7" fillId="8" borderId="5" xfId="2" applyFont="1" applyFill="1" applyBorder="1" applyAlignment="1" applyProtection="1">
      <alignment horizontal="center"/>
    </xf>
    <xf numFmtId="44" fontId="7" fillId="8" borderId="21" xfId="2" applyFont="1" applyFill="1" applyBorder="1" applyAlignment="1" applyProtection="1">
      <alignment horizontal="center"/>
    </xf>
    <xf numFmtId="165" fontId="6" fillId="5" borderId="3" xfId="2" applyNumberFormat="1" applyFont="1" applyFill="1" applyBorder="1" applyAlignment="1" applyProtection="1">
      <alignment horizontal="center"/>
    </xf>
    <xf numFmtId="0" fontId="27" fillId="0" borderId="0" xfId="5" applyFont="1" applyFill="1" applyAlignment="1" applyProtection="1">
      <alignment horizontal="left" vertical="top" wrapText="1"/>
    </xf>
    <xf numFmtId="165" fontId="22" fillId="0" borderId="7" xfId="2" quotePrefix="1" applyNumberFormat="1" applyFont="1" applyFill="1" applyBorder="1" applyAlignment="1" applyProtection="1">
      <alignment horizontal="center" wrapText="1"/>
      <protection locked="0"/>
    </xf>
    <xf numFmtId="165" fontId="22" fillId="0" borderId="2" xfId="2" applyNumberFormat="1" applyFont="1" applyFill="1" applyBorder="1" applyAlignment="1" applyProtection="1">
      <alignment horizontal="center" wrapText="1"/>
      <protection locked="0"/>
    </xf>
    <xf numFmtId="165" fontId="22" fillId="5" borderId="22" xfId="2" applyNumberFormat="1" applyFont="1" applyFill="1" applyBorder="1" applyAlignment="1" applyProtection="1">
      <alignment horizontal="center"/>
    </xf>
    <xf numFmtId="165" fontId="22" fillId="5" borderId="21" xfId="2" applyNumberFormat="1" applyFont="1" applyFill="1" applyBorder="1" applyAlignment="1" applyProtection="1">
      <alignment horizontal="center"/>
    </xf>
    <xf numFmtId="0" fontId="7" fillId="0" borderId="3" xfId="5" applyFont="1" applyBorder="1" applyAlignment="1" applyProtection="1">
      <alignment horizontal="left" wrapText="1"/>
    </xf>
    <xf numFmtId="0" fontId="7" fillId="0" borderId="5" xfId="5" applyFont="1" applyBorder="1" applyAlignment="1" applyProtection="1">
      <alignment horizontal="left" wrapText="1"/>
    </xf>
    <xf numFmtId="10" fontId="1" fillId="0" borderId="5" xfId="4" applyNumberFormat="1" applyFont="1" applyFill="1" applyBorder="1" applyAlignment="1" applyProtection="1">
      <alignment horizontal="center" wrapText="1"/>
    </xf>
    <xf numFmtId="10" fontId="1" fillId="0" borderId="7" xfId="4" applyNumberFormat="1" applyFont="1" applyFill="1" applyBorder="1" applyAlignment="1" applyProtection="1">
      <alignment horizontal="center" wrapText="1"/>
    </xf>
    <xf numFmtId="0" fontId="7" fillId="0" borderId="7" xfId="5" applyFont="1" applyBorder="1" applyAlignment="1" applyProtection="1">
      <alignment horizontal="left"/>
    </xf>
    <xf numFmtId="0" fontId="13" fillId="0" borderId="5" xfId="5" applyFont="1" applyBorder="1" applyAlignment="1" applyProtection="1">
      <alignment horizontal="left"/>
    </xf>
    <xf numFmtId="0" fontId="8" fillId="0" borderId="6" xfId="5" applyFont="1" applyBorder="1" applyAlignment="1" applyProtection="1">
      <alignment horizontal="left"/>
      <protection locked="0"/>
    </xf>
    <xf numFmtId="0" fontId="7" fillId="0" borderId="17" xfId="5" applyFont="1" applyBorder="1" applyAlignment="1" applyProtection="1">
      <alignment horizontal="center" vertical="top" wrapText="1"/>
    </xf>
    <xf numFmtId="0" fontId="7" fillId="0" borderId="6" xfId="5" applyFont="1" applyBorder="1" applyAlignment="1" applyProtection="1">
      <alignment horizontal="center" vertical="top"/>
    </xf>
    <xf numFmtId="0" fontId="7" fillId="0" borderId="31" xfId="5" applyFont="1" applyBorder="1" applyAlignment="1" applyProtection="1">
      <alignment horizontal="center" vertical="top" wrapText="1"/>
    </xf>
    <xf numFmtId="0" fontId="7" fillId="0" borderId="0" xfId="5" applyFont="1" applyBorder="1" applyAlignment="1" applyProtection="1">
      <alignment horizontal="center" vertical="top"/>
    </xf>
    <xf numFmtId="0" fontId="7" fillId="0" borderId="15" xfId="5" applyFont="1" applyBorder="1" applyAlignment="1" applyProtection="1">
      <alignment horizontal="center" vertical="top"/>
    </xf>
    <xf numFmtId="0" fontId="7" fillId="0" borderId="1" xfId="5" applyFont="1" applyBorder="1" applyAlignment="1" applyProtection="1">
      <alignment horizontal="center" vertical="top"/>
    </xf>
    <xf numFmtId="0" fontId="7" fillId="0" borderId="22" xfId="5" applyFont="1" applyBorder="1" applyAlignment="1" applyProtection="1">
      <alignment horizontal="center" vertical="top"/>
    </xf>
    <xf numFmtId="0" fontId="7" fillId="0" borderId="5" xfId="5" applyFont="1" applyBorder="1" applyAlignment="1" applyProtection="1">
      <alignment horizontal="center" vertical="top"/>
    </xf>
    <xf numFmtId="0" fontId="7" fillId="0" borderId="21" xfId="5" applyFont="1" applyBorder="1" applyAlignment="1" applyProtection="1">
      <alignment horizontal="center" vertical="top"/>
    </xf>
    <xf numFmtId="0" fontId="33" fillId="17" borderId="3" xfId="5" applyFont="1" applyFill="1" applyBorder="1" applyAlignment="1" applyProtection="1">
      <alignment horizontal="center" vertical="center" wrapText="1"/>
    </xf>
    <xf numFmtId="0" fontId="33" fillId="17" borderId="5" xfId="5" applyFont="1" applyFill="1" applyBorder="1" applyAlignment="1" applyProtection="1">
      <alignment horizontal="center" vertical="center" wrapText="1"/>
    </xf>
    <xf numFmtId="0" fontId="33" fillId="17" borderId="7" xfId="5" applyFont="1" applyFill="1" applyBorder="1" applyAlignment="1" applyProtection="1">
      <alignment horizontal="center" vertical="center" wrapText="1"/>
    </xf>
    <xf numFmtId="1" fontId="5" fillId="0" borderId="2" xfId="4" applyNumberFormat="1" applyFont="1" applyBorder="1" applyAlignment="1" applyProtection="1">
      <alignment horizontal="center" wrapText="1"/>
      <protection locked="0"/>
    </xf>
    <xf numFmtId="1" fontId="5" fillId="0" borderId="2" xfId="4" applyNumberFormat="1" applyFont="1" applyBorder="1" applyAlignment="1" applyProtection="1">
      <alignment horizontal="center"/>
      <protection locked="0"/>
    </xf>
    <xf numFmtId="9" fontId="5" fillId="0" borderId="2" xfId="4" applyNumberFormat="1" applyFont="1" applyBorder="1" applyAlignment="1" applyProtection="1">
      <alignment horizontal="center"/>
      <protection locked="0"/>
    </xf>
    <xf numFmtId="42" fontId="5" fillId="0" borderId="2" xfId="2" applyNumberFormat="1" applyFont="1" applyBorder="1" applyAlignment="1" applyProtection="1">
      <alignment horizontal="center"/>
      <protection locked="0"/>
    </xf>
    <xf numFmtId="3" fontId="5" fillId="0" borderId="3" xfId="5" applyNumberFormat="1" applyFont="1" applyBorder="1" applyAlignment="1" applyProtection="1">
      <alignment horizontal="center"/>
      <protection locked="0"/>
    </xf>
    <xf numFmtId="3" fontId="5" fillId="0" borderId="21" xfId="5" applyNumberFormat="1" applyFont="1" applyBorder="1" applyAlignment="1" applyProtection="1">
      <alignment horizontal="center"/>
      <protection locked="0"/>
    </xf>
    <xf numFmtId="165" fontId="33" fillId="5" borderId="10" xfId="2" applyNumberFormat="1" applyFont="1" applyFill="1" applyBorder="1" applyAlignment="1" applyProtection="1">
      <alignment horizontal="center"/>
    </xf>
    <xf numFmtId="165" fontId="33" fillId="5" borderId="11" xfId="2" applyNumberFormat="1" applyFont="1" applyFill="1" applyBorder="1" applyAlignment="1" applyProtection="1">
      <alignment horizontal="center"/>
    </xf>
    <xf numFmtId="165" fontId="5" fillId="0" borderId="2" xfId="2" applyNumberFormat="1" applyFont="1" applyBorder="1" applyAlignment="1" applyProtection="1">
      <alignment horizontal="center"/>
      <protection locked="0"/>
    </xf>
    <xf numFmtId="167" fontId="34" fillId="0" borderId="7" xfId="2" applyNumberFormat="1" applyFont="1" applyFill="1" applyBorder="1" applyAlignment="1" applyProtection="1">
      <alignment horizontal="right"/>
    </xf>
    <xf numFmtId="167" fontId="34" fillId="0" borderId="2" xfId="2" applyNumberFormat="1" applyFont="1" applyFill="1" applyBorder="1" applyAlignment="1" applyProtection="1">
      <alignment horizontal="right"/>
    </xf>
    <xf numFmtId="0" fontId="43" fillId="0" borderId="3" xfId="5" applyFont="1" applyBorder="1" applyAlignment="1" applyProtection="1">
      <alignment horizontal="left"/>
      <protection locked="0"/>
    </xf>
    <xf numFmtId="0" fontId="43" fillId="0" borderId="5" xfId="5" applyFont="1" applyBorder="1" applyAlignment="1" applyProtection="1">
      <alignment horizontal="left"/>
      <protection locked="0"/>
    </xf>
    <xf numFmtId="0" fontId="43" fillId="0" borderId="7" xfId="5" applyFont="1" applyBorder="1" applyAlignment="1" applyProtection="1">
      <alignment horizontal="left"/>
      <protection locked="0"/>
    </xf>
    <xf numFmtId="0" fontId="3" fillId="0" borderId="3" xfId="5" applyFont="1" applyBorder="1" applyAlignment="1" applyProtection="1">
      <alignment horizontal="left"/>
      <protection locked="0"/>
    </xf>
    <xf numFmtId="0" fontId="3" fillId="0" borderId="5" xfId="5" applyFont="1" applyBorder="1" applyAlignment="1" applyProtection="1">
      <alignment horizontal="left"/>
      <protection locked="0"/>
    </xf>
    <xf numFmtId="0" fontId="3" fillId="0" borderId="7" xfId="5" applyFont="1" applyBorder="1" applyAlignment="1" applyProtection="1">
      <alignment horizontal="left"/>
      <protection locked="0"/>
    </xf>
    <xf numFmtId="0" fontId="5" fillId="0" borderId="2" xfId="5" applyFont="1" applyBorder="1" applyAlignment="1" applyProtection="1">
      <alignment horizontal="left"/>
    </xf>
    <xf numFmtId="44" fontId="5" fillId="8" borderId="3" xfId="2" applyFont="1" applyFill="1" applyBorder="1" applyAlignment="1" applyProtection="1">
      <alignment horizontal="center"/>
    </xf>
    <xf numFmtId="44" fontId="5" fillId="8" borderId="5" xfId="2" applyFont="1" applyFill="1" applyBorder="1" applyAlignment="1" applyProtection="1">
      <alignment horizontal="center"/>
    </xf>
    <xf numFmtId="44" fontId="5" fillId="8" borderId="21" xfId="2" applyFont="1" applyFill="1" applyBorder="1" applyAlignment="1" applyProtection="1">
      <alignment horizontal="center"/>
    </xf>
    <xf numFmtId="165" fontId="35" fillId="5" borderId="22" xfId="2" applyNumberFormat="1" applyFont="1" applyFill="1" applyBorder="1" applyAlignment="1" applyProtection="1">
      <alignment horizontal="center" wrapText="1"/>
      <protection locked="0"/>
    </xf>
    <xf numFmtId="165" fontId="35" fillId="5" borderId="7" xfId="2" applyNumberFormat="1" applyFont="1" applyFill="1" applyBorder="1" applyAlignment="1" applyProtection="1">
      <alignment horizontal="center" wrapText="1"/>
      <protection locked="0"/>
    </xf>
    <xf numFmtId="165" fontId="36" fillId="0" borderId="3" xfId="2" applyNumberFormat="1" applyFont="1" applyFill="1" applyBorder="1" applyAlignment="1" applyProtection="1">
      <alignment horizontal="center" wrapText="1"/>
      <protection locked="0"/>
    </xf>
    <xf numFmtId="165" fontId="36" fillId="0" borderId="7" xfId="2" applyNumberFormat="1" applyFont="1" applyFill="1" applyBorder="1" applyAlignment="1" applyProtection="1">
      <alignment horizontal="center" wrapText="1"/>
      <protection locked="0"/>
    </xf>
    <xf numFmtId="165" fontId="37" fillId="5" borderId="10" xfId="2" applyNumberFormat="1" applyFont="1" applyFill="1" applyBorder="1" applyAlignment="1" applyProtection="1">
      <alignment horizontal="center"/>
    </xf>
    <xf numFmtId="165" fontId="37" fillId="5" borderId="11" xfId="2" applyNumberFormat="1" applyFont="1" applyFill="1" applyBorder="1" applyAlignment="1" applyProtection="1">
      <alignment horizontal="center"/>
    </xf>
    <xf numFmtId="167" fontId="38" fillId="0" borderId="5" xfId="2" applyNumberFormat="1" applyFont="1" applyFill="1" applyBorder="1" applyAlignment="1" applyProtection="1">
      <alignment horizontal="right"/>
    </xf>
    <xf numFmtId="167" fontId="38" fillId="0" borderId="7" xfId="2" applyNumberFormat="1" applyFont="1" applyFill="1" applyBorder="1" applyAlignment="1" applyProtection="1">
      <alignment horizontal="right"/>
    </xf>
    <xf numFmtId="0" fontId="33" fillId="5" borderId="3" xfId="5" applyFont="1" applyFill="1" applyBorder="1" applyAlignment="1" applyProtection="1">
      <alignment horizontal="right"/>
    </xf>
    <xf numFmtId="0" fontId="33" fillId="5" borderId="5" xfId="5" applyFont="1" applyFill="1" applyBorder="1" applyAlignment="1" applyProtection="1">
      <alignment horizontal="right"/>
    </xf>
    <xf numFmtId="0" fontId="33" fillId="5" borderId="7" xfId="5" applyFont="1" applyFill="1" applyBorder="1" applyAlignment="1" applyProtection="1">
      <alignment horizontal="right"/>
    </xf>
    <xf numFmtId="165" fontId="5" fillId="2" borderId="3" xfId="2" applyNumberFormat="1" applyFont="1" applyFill="1" applyBorder="1" applyAlignment="1" applyProtection="1">
      <alignment horizontal="center"/>
    </xf>
    <xf numFmtId="165" fontId="5" fillId="2" borderId="5" xfId="2" applyNumberFormat="1" applyFont="1" applyFill="1" applyBorder="1" applyAlignment="1" applyProtection="1">
      <alignment horizontal="center"/>
    </xf>
    <xf numFmtId="165" fontId="5" fillId="2" borderId="21" xfId="2" applyNumberFormat="1" applyFont="1" applyFill="1" applyBorder="1" applyAlignment="1" applyProtection="1">
      <alignment horizontal="center"/>
    </xf>
    <xf numFmtId="165" fontId="33" fillId="5" borderId="2" xfId="2" applyNumberFormat="1" applyFont="1" applyFill="1" applyBorder="1" applyAlignment="1" applyProtection="1">
      <alignment horizontal="center"/>
    </xf>
    <xf numFmtId="167" fontId="34" fillId="5" borderId="7" xfId="2" applyNumberFormat="1" applyFont="1" applyFill="1" applyBorder="1" applyAlignment="1" applyProtection="1">
      <alignment horizontal="right"/>
    </xf>
    <xf numFmtId="167" fontId="34" fillId="5" borderId="2" xfId="2" applyNumberFormat="1" applyFont="1" applyFill="1" applyBorder="1" applyAlignment="1" applyProtection="1">
      <alignment horizontal="right"/>
    </xf>
    <xf numFmtId="0" fontId="33" fillId="5" borderId="2" xfId="5" applyFont="1" applyFill="1" applyBorder="1" applyAlignment="1" applyProtection="1"/>
    <xf numFmtId="0" fontId="33" fillId="12" borderId="3" xfId="5" applyFont="1" applyFill="1" applyBorder="1" applyAlignment="1" applyProtection="1">
      <alignment horizontal="center"/>
    </xf>
    <xf numFmtId="0" fontId="33" fillId="12" borderId="5" xfId="5" applyFont="1" applyFill="1" applyBorder="1" applyAlignment="1" applyProtection="1">
      <alignment horizontal="center"/>
    </xf>
    <xf numFmtId="0" fontId="33" fillId="12" borderId="21" xfId="5" applyFont="1" applyFill="1" applyBorder="1" applyAlignment="1" applyProtection="1">
      <alignment horizontal="center"/>
    </xf>
    <xf numFmtId="165" fontId="33" fillId="9" borderId="4" xfId="2" applyNumberFormat="1" applyFont="1" applyFill="1" applyBorder="1" applyAlignment="1" applyProtection="1">
      <alignment horizontal="center"/>
    </xf>
    <xf numFmtId="165" fontId="33" fillId="9" borderId="13" xfId="2" applyNumberFormat="1" applyFont="1" applyFill="1" applyBorder="1" applyAlignment="1" applyProtection="1">
      <alignment horizontal="center"/>
    </xf>
    <xf numFmtId="169" fontId="5" fillId="0" borderId="2" xfId="4" applyNumberFormat="1" applyFont="1" applyBorder="1" applyAlignment="1" applyProtection="1">
      <alignment horizontal="center"/>
      <protection locked="0"/>
    </xf>
    <xf numFmtId="37" fontId="5" fillId="0" borderId="2" xfId="2" applyNumberFormat="1" applyFont="1" applyBorder="1" applyAlignment="1" applyProtection="1">
      <alignment horizontal="center"/>
      <protection locked="0"/>
    </xf>
    <xf numFmtId="1" fontId="5" fillId="0" borderId="2" xfId="5" applyNumberFormat="1" applyFont="1" applyBorder="1" applyAlignment="1" applyProtection="1">
      <alignment horizontal="center"/>
      <protection locked="0"/>
    </xf>
    <xf numFmtId="1" fontId="5" fillId="0" borderId="3" xfId="5" applyNumberFormat="1" applyFont="1" applyBorder="1" applyAlignment="1" applyProtection="1">
      <alignment horizontal="center"/>
      <protection locked="0"/>
    </xf>
    <xf numFmtId="165" fontId="5" fillId="0" borderId="7" xfId="2" applyNumberFormat="1" applyFont="1" applyBorder="1" applyAlignment="1" applyProtection="1">
      <alignment horizontal="center"/>
      <protection locked="0"/>
    </xf>
    <xf numFmtId="167" fontId="34" fillId="0" borderId="10" xfId="2" applyNumberFormat="1" applyFont="1" applyFill="1" applyBorder="1" applyAlignment="1" applyProtection="1">
      <alignment horizontal="right"/>
    </xf>
    <xf numFmtId="169" fontId="5" fillId="0" borderId="3" xfId="4" applyNumberFormat="1" applyFont="1" applyBorder="1" applyAlignment="1" applyProtection="1">
      <alignment horizontal="center"/>
      <protection locked="0"/>
    </xf>
    <xf numFmtId="169" fontId="5" fillId="0" borderId="7" xfId="4" applyNumberFormat="1" applyFont="1" applyBorder="1" applyAlignment="1" applyProtection="1">
      <alignment horizontal="center"/>
      <protection locked="0"/>
    </xf>
    <xf numFmtId="37" fontId="5" fillId="0" borderId="3" xfId="2" applyNumberFormat="1" applyFont="1" applyBorder="1" applyAlignment="1" applyProtection="1">
      <alignment horizontal="center"/>
      <protection locked="0"/>
    </xf>
    <xf numFmtId="37" fontId="5" fillId="0" borderId="7" xfId="2" applyNumberFormat="1" applyFont="1" applyBorder="1" applyAlignment="1" applyProtection="1">
      <alignment horizontal="center"/>
      <protection locked="0"/>
    </xf>
    <xf numFmtId="1" fontId="5" fillId="0" borderId="21" xfId="5" applyNumberFormat="1" applyFont="1" applyBorder="1" applyAlignment="1" applyProtection="1">
      <alignment horizontal="center"/>
      <protection locked="0"/>
    </xf>
    <xf numFmtId="165" fontId="5" fillId="0" borderId="22" xfId="2" applyNumberFormat="1" applyFont="1" applyBorder="1" applyAlignment="1" applyProtection="1">
      <alignment horizontal="center"/>
      <protection locked="0"/>
    </xf>
    <xf numFmtId="165" fontId="5" fillId="0" borderId="3" xfId="2" applyNumberFormat="1" applyFont="1" applyBorder="1" applyAlignment="1" applyProtection="1">
      <alignment horizontal="center"/>
      <protection locked="0"/>
    </xf>
    <xf numFmtId="165" fontId="5" fillId="0" borderId="2" xfId="2" applyNumberFormat="1" applyFont="1" applyFill="1" applyBorder="1" applyAlignment="1" applyProtection="1">
      <alignment horizontal="center"/>
      <protection locked="0"/>
    </xf>
    <xf numFmtId="165" fontId="5" fillId="0" borderId="3" xfId="2" applyNumberFormat="1" applyFont="1" applyFill="1" applyBorder="1" applyAlignment="1" applyProtection="1">
      <alignment horizontal="center"/>
      <protection locked="0"/>
    </xf>
    <xf numFmtId="165" fontId="5" fillId="0" borderId="21" xfId="2" applyNumberFormat="1" applyFont="1" applyFill="1" applyBorder="1" applyAlignment="1" applyProtection="1">
      <alignment horizontal="center"/>
      <protection locked="0"/>
    </xf>
    <xf numFmtId="0" fontId="36" fillId="0" borderId="3" xfId="5" applyFont="1" applyBorder="1" applyAlignment="1" applyProtection="1">
      <alignment horizontal="left"/>
      <protection locked="0"/>
    </xf>
    <xf numFmtId="0" fontId="36" fillId="0" borderId="5" xfId="5" applyFont="1" applyBorder="1" applyAlignment="1" applyProtection="1">
      <alignment horizontal="left"/>
      <protection locked="0"/>
    </xf>
    <xf numFmtId="165" fontId="33" fillId="5" borderId="22" xfId="2" applyNumberFormat="1" applyFont="1" applyFill="1" applyBorder="1" applyAlignment="1" applyProtection="1">
      <alignment horizontal="center"/>
    </xf>
    <xf numFmtId="165" fontId="33" fillId="5" borderId="21" xfId="2" applyNumberFormat="1" applyFont="1" applyFill="1" applyBorder="1" applyAlignment="1" applyProtection="1">
      <alignment horizontal="center"/>
    </xf>
    <xf numFmtId="167" fontId="34" fillId="0" borderId="22" xfId="2" applyNumberFormat="1" applyFont="1" applyFill="1" applyBorder="1" applyAlignment="1" applyProtection="1">
      <alignment horizontal="right"/>
    </xf>
    <xf numFmtId="167" fontId="34" fillId="5" borderId="22" xfId="2" applyNumberFormat="1" applyFont="1" applyFill="1" applyBorder="1" applyAlignment="1" applyProtection="1">
      <alignment horizontal="right"/>
    </xf>
    <xf numFmtId="0" fontId="33" fillId="5" borderId="3" xfId="5" applyFont="1" applyFill="1" applyBorder="1" applyAlignment="1" applyProtection="1">
      <alignment horizontal="right" wrapText="1"/>
    </xf>
    <xf numFmtId="0" fontId="33" fillId="5" borderId="5" xfId="5" applyFont="1" applyFill="1" applyBorder="1" applyAlignment="1" applyProtection="1">
      <alignment horizontal="right" wrapText="1"/>
    </xf>
    <xf numFmtId="0" fontId="33" fillId="5" borderId="7" xfId="5" applyFont="1" applyFill="1" applyBorder="1" applyAlignment="1" applyProtection="1">
      <alignment horizontal="right" wrapText="1"/>
    </xf>
    <xf numFmtId="44" fontId="5" fillId="8" borderId="15" xfId="2" applyFont="1" applyFill="1" applyBorder="1" applyAlignment="1" applyProtection="1">
      <alignment horizontal="center"/>
    </xf>
    <xf numFmtId="44" fontId="5" fillId="8" borderId="1" xfId="2" applyFont="1" applyFill="1" applyBorder="1" applyAlignment="1" applyProtection="1">
      <alignment horizontal="center"/>
    </xf>
    <xf numFmtId="44" fontId="5" fillId="8" borderId="20" xfId="2" applyFont="1" applyFill="1" applyBorder="1" applyAlignment="1" applyProtection="1">
      <alignment horizontal="center"/>
    </xf>
    <xf numFmtId="165" fontId="33" fillId="5" borderId="7" xfId="2" applyNumberFormat="1" applyFont="1" applyFill="1" applyBorder="1" applyAlignment="1" applyProtection="1">
      <alignment horizontal="center"/>
    </xf>
    <xf numFmtId="165" fontId="33" fillId="5" borderId="3" xfId="2" applyNumberFormat="1" applyFont="1" applyFill="1" applyBorder="1" applyAlignment="1" applyProtection="1">
      <alignment horizontal="center"/>
    </xf>
    <xf numFmtId="0" fontId="5" fillId="0" borderId="3" xfId="5" applyFont="1" applyBorder="1" applyAlignment="1" applyProtection="1">
      <alignment horizontal="left" wrapText="1"/>
    </xf>
    <xf numFmtId="0" fontId="5" fillId="0" borderId="5" xfId="5" applyFont="1" applyBorder="1" applyAlignment="1" applyProtection="1">
      <alignment horizontal="left" wrapText="1"/>
    </xf>
    <xf numFmtId="0" fontId="5" fillId="0" borderId="7" xfId="5" applyFont="1" applyBorder="1" applyAlignment="1" applyProtection="1">
      <alignment horizontal="left" wrapText="1"/>
    </xf>
    <xf numFmtId="44" fontId="39" fillId="0" borderId="3" xfId="4" applyNumberFormat="1" applyFont="1" applyBorder="1" applyAlignment="1" applyProtection="1">
      <alignment horizontal="center"/>
      <protection locked="0"/>
    </xf>
    <xf numFmtId="44" fontId="39" fillId="0" borderId="7" xfId="4" applyNumberFormat="1" applyFont="1" applyBorder="1" applyAlignment="1" applyProtection="1">
      <alignment horizontal="center"/>
      <protection locked="0"/>
    </xf>
    <xf numFmtId="37" fontId="39" fillId="0" borderId="3" xfId="2" applyNumberFormat="1" applyFont="1" applyBorder="1" applyAlignment="1" applyProtection="1">
      <alignment horizontal="center"/>
      <protection locked="0"/>
    </xf>
    <xf numFmtId="37" fontId="39" fillId="0" borderId="7" xfId="2" applyNumberFormat="1" applyFont="1" applyBorder="1" applyAlignment="1" applyProtection="1">
      <alignment horizontal="center"/>
      <protection locked="0"/>
    </xf>
    <xf numFmtId="1" fontId="39" fillId="0" borderId="3" xfId="5" applyNumberFormat="1" applyFont="1" applyBorder="1" applyAlignment="1" applyProtection="1">
      <alignment horizontal="center"/>
      <protection locked="0"/>
    </xf>
    <xf numFmtId="1" fontId="39" fillId="0" borderId="21" xfId="5" applyNumberFormat="1" applyFont="1" applyBorder="1" applyAlignment="1" applyProtection="1">
      <alignment horizontal="center"/>
      <protection locked="0"/>
    </xf>
    <xf numFmtId="165" fontId="35" fillId="5" borderId="10" xfId="2" applyNumberFormat="1" applyFont="1" applyFill="1" applyBorder="1" applyAlignment="1" applyProtection="1">
      <alignment horizontal="center" wrapText="1"/>
    </xf>
    <xf numFmtId="165" fontId="35" fillId="5" borderId="11" xfId="2" applyNumberFormat="1" applyFont="1" applyFill="1" applyBorder="1" applyAlignment="1" applyProtection="1">
      <alignment horizontal="center" wrapText="1"/>
    </xf>
    <xf numFmtId="165" fontId="31" fillId="0" borderId="7" xfId="2" quotePrefix="1" applyNumberFormat="1" applyFont="1" applyFill="1" applyBorder="1" applyAlignment="1" applyProtection="1">
      <alignment horizontal="center"/>
      <protection locked="0"/>
    </xf>
    <xf numFmtId="165" fontId="31" fillId="0" borderId="2" xfId="2" applyNumberFormat="1" applyFont="1" applyFill="1" applyBorder="1" applyAlignment="1" applyProtection="1">
      <alignment horizontal="center"/>
      <protection locked="0"/>
    </xf>
    <xf numFmtId="0" fontId="27" fillId="0" borderId="0" xfId="0" applyFont="1" applyFill="1" applyAlignment="1" applyProtection="1">
      <alignment horizontal="left" vertical="top" wrapText="1"/>
    </xf>
    <xf numFmtId="167" fontId="34" fillId="5" borderId="10" xfId="2" applyNumberFormat="1" applyFont="1" applyFill="1" applyBorder="1" applyAlignment="1" applyProtection="1">
      <alignment horizontal="right"/>
    </xf>
    <xf numFmtId="0" fontId="25" fillId="0" borderId="0" xfId="0" applyFont="1" applyAlignment="1" applyProtection="1">
      <alignment horizontal="left" wrapText="1"/>
    </xf>
    <xf numFmtId="0" fontId="24" fillId="0" borderId="0" xfId="0" applyFont="1" applyAlignment="1" applyProtection="1">
      <alignment horizontal="left" wrapText="1"/>
    </xf>
    <xf numFmtId="10" fontId="5" fillId="0" borderId="5" xfId="4" applyNumberFormat="1" applyFont="1" applyFill="1" applyBorder="1" applyAlignment="1" applyProtection="1">
      <alignment horizontal="center" wrapText="1"/>
    </xf>
    <xf numFmtId="10" fontId="5" fillId="0" borderId="7" xfId="4" applyNumberFormat="1" applyFont="1" applyFill="1" applyBorder="1" applyAlignment="1" applyProtection="1">
      <alignment horizontal="center" wrapText="1"/>
    </xf>
    <xf numFmtId="0" fontId="33" fillId="5" borderId="2" xfId="5" applyFont="1" applyFill="1" applyBorder="1" applyAlignment="1" applyProtection="1">
      <alignment horizontal="right" wrapText="1"/>
    </xf>
    <xf numFmtId="165" fontId="16" fillId="0" borderId="7" xfId="2" applyNumberFormat="1" applyFont="1" applyFill="1" applyBorder="1" applyAlignment="1" applyProtection="1">
      <alignment horizontal="center" wrapText="1"/>
      <protection locked="0"/>
    </xf>
    <xf numFmtId="165" fontId="16" fillId="0" borderId="2" xfId="2" applyNumberFormat="1" applyFont="1" applyFill="1" applyBorder="1" applyAlignment="1" applyProtection="1">
      <alignment horizontal="center" wrapText="1"/>
      <protection locked="0"/>
    </xf>
    <xf numFmtId="165" fontId="37" fillId="5" borderId="22" xfId="2" applyNumberFormat="1" applyFont="1" applyFill="1" applyBorder="1" applyAlignment="1" applyProtection="1">
      <alignment horizontal="center"/>
    </xf>
    <xf numFmtId="165" fontId="37" fillId="5" borderId="21" xfId="2" applyNumberFormat="1" applyFont="1" applyFill="1" applyBorder="1" applyAlignment="1" applyProtection="1">
      <alignment horizontal="center"/>
    </xf>
    <xf numFmtId="0" fontId="8" fillId="0" borderId="0" xfId="5" applyFont="1" applyBorder="1" applyAlignment="1" applyProtection="1">
      <alignment horizontal="left"/>
      <protection locked="0"/>
    </xf>
    <xf numFmtId="0" fontId="7" fillId="0" borderId="6" xfId="5" applyFont="1" applyBorder="1" applyAlignment="1" applyProtection="1">
      <alignment horizontal="center" vertical="top" wrapText="1"/>
    </xf>
    <xf numFmtId="0" fontId="7" fillId="0" borderId="0" xfId="5" applyFont="1" applyBorder="1" applyAlignment="1" applyProtection="1">
      <alignment horizontal="center" vertical="top" wrapText="1"/>
    </xf>
    <xf numFmtId="0" fontId="7" fillId="0" borderId="15" xfId="5" applyFont="1" applyBorder="1" applyAlignment="1" applyProtection="1">
      <alignment horizontal="center" vertical="top" wrapText="1"/>
    </xf>
    <xf numFmtId="0" fontId="7" fillId="0" borderId="1" xfId="5" applyFont="1" applyBorder="1" applyAlignment="1" applyProtection="1">
      <alignment horizontal="center" vertical="top" wrapText="1"/>
    </xf>
    <xf numFmtId="0" fontId="7" fillId="0" borderId="19" xfId="5" applyFont="1" applyBorder="1" applyAlignment="1" applyProtection="1">
      <alignment horizontal="center" vertical="top" wrapText="1"/>
    </xf>
    <xf numFmtId="0" fontId="7" fillId="0" borderId="3" xfId="5" applyFont="1" applyBorder="1" applyAlignment="1" applyProtection="1">
      <alignment horizontal="center" vertical="top"/>
    </xf>
    <xf numFmtId="0" fontId="7" fillId="0" borderId="5" xfId="5" applyFont="1" applyBorder="1" applyAlignment="1" applyProtection="1">
      <alignment horizontal="center" vertical="top" wrapText="1"/>
    </xf>
    <xf numFmtId="0" fontId="7" fillId="0" borderId="7" xfId="5" applyFont="1" applyBorder="1" applyAlignment="1" applyProtection="1">
      <alignment horizontal="center" vertical="top" wrapText="1"/>
    </xf>
    <xf numFmtId="0" fontId="7" fillId="0" borderId="20" xfId="5" quotePrefix="1" applyFont="1" applyBorder="1" applyAlignment="1" applyProtection="1">
      <alignment horizontal="center" vertical="top" wrapText="1"/>
    </xf>
    <xf numFmtId="0" fontId="7" fillId="0" borderId="22" xfId="5" applyFont="1" applyBorder="1" applyAlignment="1" applyProtection="1">
      <alignment horizontal="center" vertical="top" wrapText="1"/>
    </xf>
    <xf numFmtId="0" fontId="7" fillId="0" borderId="27" xfId="5" quotePrefix="1" applyFont="1" applyBorder="1" applyAlignment="1" applyProtection="1">
      <alignment horizontal="center" vertical="top"/>
    </xf>
    <xf numFmtId="0" fontId="7" fillId="0" borderId="20" xfId="5" quotePrefix="1" applyFont="1" applyBorder="1" applyAlignment="1" applyProtection="1">
      <alignment horizontal="center" vertical="top"/>
    </xf>
    <xf numFmtId="0" fontId="7" fillId="0" borderId="16" xfId="5" quotePrefix="1" applyFont="1" applyBorder="1" applyAlignment="1" applyProtection="1">
      <alignment horizontal="center" vertical="top" wrapText="1"/>
    </xf>
    <xf numFmtId="0" fontId="39" fillId="0" borderId="3" xfId="5" applyFont="1" applyBorder="1" applyAlignment="1" applyProtection="1">
      <alignment horizontal="left" wrapText="1"/>
      <protection locked="0"/>
    </xf>
    <xf numFmtId="0" fontId="39" fillId="0" borderId="5" xfId="5" applyFont="1" applyBorder="1" applyAlignment="1" applyProtection="1">
      <alignment horizontal="left" wrapText="1"/>
      <protection locked="0"/>
    </xf>
    <xf numFmtId="0" fontId="39" fillId="0" borderId="7" xfId="5" applyFont="1" applyBorder="1" applyAlignment="1" applyProtection="1">
      <alignment horizontal="left" wrapText="1"/>
      <protection locked="0"/>
    </xf>
    <xf numFmtId="44" fontId="5" fillId="0" borderId="3" xfId="2" applyNumberFormat="1" applyFont="1" applyFill="1" applyBorder="1" applyAlignment="1" applyProtection="1">
      <alignment horizontal="center"/>
      <protection locked="0"/>
    </xf>
    <xf numFmtId="44" fontId="5" fillId="0" borderId="7" xfId="2" applyNumberFormat="1" applyFont="1" applyFill="1" applyBorder="1" applyAlignment="1" applyProtection="1">
      <alignment horizontal="center"/>
      <protection locked="0"/>
    </xf>
    <xf numFmtId="3" fontId="5" fillId="0" borderId="3" xfId="2" applyNumberFormat="1" applyFont="1" applyFill="1" applyBorder="1" applyAlignment="1" applyProtection="1">
      <alignment horizontal="center"/>
      <protection locked="0"/>
    </xf>
    <xf numFmtId="3" fontId="5" fillId="0" borderId="7" xfId="2" applyNumberFormat="1" applyFont="1" applyFill="1" applyBorder="1" applyAlignment="1" applyProtection="1">
      <alignment horizontal="center"/>
      <protection locked="0"/>
    </xf>
    <xf numFmtId="3" fontId="5" fillId="0" borderId="3" xfId="5" applyNumberFormat="1" applyFont="1" applyFill="1" applyBorder="1" applyAlignment="1" applyProtection="1">
      <alignment horizontal="center"/>
      <protection locked="0"/>
    </xf>
    <xf numFmtId="3" fontId="5" fillId="0" borderId="21" xfId="5" applyNumberFormat="1" applyFont="1" applyFill="1" applyBorder="1" applyAlignment="1" applyProtection="1">
      <alignment horizontal="center"/>
      <protection locked="0"/>
    </xf>
    <xf numFmtId="165" fontId="5" fillId="0" borderId="22" xfId="2" applyNumberFormat="1" applyFont="1" applyFill="1" applyBorder="1" applyAlignment="1" applyProtection="1">
      <alignment horizontal="center"/>
      <protection locked="0"/>
    </xf>
    <xf numFmtId="165" fontId="5" fillId="0" borderId="7" xfId="2" applyNumberFormat="1" applyFont="1" applyFill="1" applyBorder="1" applyAlignment="1" applyProtection="1">
      <alignment horizontal="center"/>
      <protection locked="0"/>
    </xf>
    <xf numFmtId="44" fontId="5" fillId="0" borderId="2" xfId="2" applyNumberFormat="1" applyFont="1" applyFill="1" applyBorder="1" applyAlignment="1" applyProtection="1">
      <alignment horizontal="center"/>
      <protection locked="0"/>
    </xf>
    <xf numFmtId="3" fontId="5" fillId="0" borderId="2" xfId="2" applyNumberFormat="1" applyFont="1" applyFill="1" applyBorder="1" applyAlignment="1" applyProtection="1">
      <alignment horizontal="center"/>
      <protection locked="0"/>
    </xf>
    <xf numFmtId="3" fontId="5" fillId="0" borderId="2" xfId="5" applyNumberFormat="1" applyFont="1" applyFill="1" applyBorder="1" applyAlignment="1" applyProtection="1">
      <alignment horizontal="center"/>
      <protection locked="0"/>
    </xf>
    <xf numFmtId="165" fontId="5" fillId="3" borderId="3" xfId="2" applyNumberFormat="1" applyFont="1" applyFill="1" applyBorder="1" applyAlignment="1" applyProtection="1">
      <alignment horizontal="center"/>
      <protection locked="0"/>
    </xf>
    <xf numFmtId="165" fontId="5" fillId="3" borderId="21" xfId="2" applyNumberFormat="1" applyFont="1" applyFill="1" applyBorder="1" applyAlignment="1" applyProtection="1">
      <alignment horizontal="center"/>
      <protection locked="0"/>
    </xf>
    <xf numFmtId="165" fontId="5" fillId="3" borderId="2" xfId="2" applyNumberFormat="1" applyFont="1" applyFill="1" applyBorder="1" applyAlignment="1" applyProtection="1">
      <alignment horizontal="center"/>
      <protection locked="0"/>
    </xf>
    <xf numFmtId="165" fontId="33" fillId="10" borderId="2" xfId="2" applyNumberFormat="1" applyFont="1" applyFill="1" applyBorder="1" applyAlignment="1" applyProtection="1">
      <alignment horizontal="center"/>
    </xf>
    <xf numFmtId="165" fontId="33" fillId="10" borderId="3" xfId="2" applyNumberFormat="1" applyFont="1" applyFill="1" applyBorder="1" applyAlignment="1" applyProtection="1">
      <alignment horizontal="center"/>
    </xf>
    <xf numFmtId="165" fontId="21" fillId="0" borderId="3" xfId="2" applyNumberFormat="1" applyFont="1" applyBorder="1" applyAlignment="1" applyProtection="1">
      <alignment horizontal="center" wrapText="1"/>
      <protection locked="0"/>
    </xf>
    <xf numFmtId="165" fontId="21" fillId="0" borderId="7" xfId="2" applyNumberFormat="1" applyFont="1" applyBorder="1" applyAlignment="1" applyProtection="1">
      <alignment horizontal="center" wrapText="1"/>
      <protection locked="0"/>
    </xf>
    <xf numFmtId="165" fontId="33" fillId="10" borderId="10" xfId="2" applyNumberFormat="1" applyFont="1" applyFill="1" applyBorder="1" applyAlignment="1" applyProtection="1">
      <alignment horizontal="center"/>
    </xf>
    <xf numFmtId="165" fontId="33" fillId="10" borderId="11" xfId="2" applyNumberFormat="1" applyFont="1" applyFill="1" applyBorder="1" applyAlignment="1" applyProtection="1">
      <alignment horizontal="center"/>
    </xf>
    <xf numFmtId="167" fontId="34" fillId="10" borderId="7" xfId="2" applyNumberFormat="1" applyFont="1" applyFill="1" applyBorder="1" applyAlignment="1" applyProtection="1">
      <alignment horizontal="right"/>
    </xf>
    <xf numFmtId="167" fontId="34" fillId="10" borderId="2" xfId="2" applyNumberFormat="1" applyFont="1" applyFill="1" applyBorder="1" applyAlignment="1" applyProtection="1">
      <alignment horizontal="right"/>
    </xf>
    <xf numFmtId="0" fontId="5" fillId="3" borderId="2" xfId="5" applyFont="1" applyFill="1" applyBorder="1" applyAlignment="1" applyProtection="1">
      <alignment horizontal="left" wrapText="1"/>
    </xf>
    <xf numFmtId="44" fontId="39" fillId="3" borderId="2" xfId="2" applyNumberFormat="1" applyFont="1" applyFill="1" applyBorder="1" applyAlignment="1" applyProtection="1">
      <alignment horizontal="center"/>
      <protection locked="0"/>
    </xf>
    <xf numFmtId="3" fontId="39" fillId="3" borderId="2" xfId="2" applyNumberFormat="1" applyFont="1" applyFill="1" applyBorder="1" applyAlignment="1" applyProtection="1">
      <alignment horizontal="center"/>
      <protection locked="0"/>
    </xf>
    <xf numFmtId="1" fontId="39" fillId="3" borderId="2" xfId="2" applyNumberFormat="1" applyFont="1" applyFill="1" applyBorder="1" applyAlignment="1" applyProtection="1">
      <alignment horizontal="center"/>
      <protection locked="0"/>
    </xf>
    <xf numFmtId="1" fontId="39" fillId="3" borderId="11" xfId="2" applyNumberFormat="1" applyFont="1" applyFill="1" applyBorder="1" applyAlignment="1" applyProtection="1">
      <alignment horizontal="center"/>
      <protection locked="0"/>
    </xf>
    <xf numFmtId="165" fontId="37" fillId="5" borderId="10" xfId="2" applyNumberFormat="1" applyFont="1" applyFill="1" applyBorder="1" applyAlignment="1" applyProtection="1">
      <alignment horizontal="center" wrapText="1"/>
    </xf>
    <xf numFmtId="165" fontId="37" fillId="5" borderId="11" xfId="2" applyNumberFormat="1" applyFont="1" applyFill="1" applyBorder="1" applyAlignment="1" applyProtection="1">
      <alignment horizontal="center" wrapText="1"/>
    </xf>
    <xf numFmtId="165" fontId="28" fillId="0" borderId="7" xfId="2" quotePrefix="1" applyNumberFormat="1" applyFont="1" applyFill="1" applyBorder="1" applyAlignment="1" applyProtection="1">
      <alignment horizontal="center"/>
      <protection locked="0"/>
    </xf>
    <xf numFmtId="165" fontId="28" fillId="0" borderId="2" xfId="2" applyNumberFormat="1" applyFont="1" applyFill="1" applyBorder="1" applyAlignment="1" applyProtection="1">
      <alignment horizontal="center"/>
      <protection locked="0"/>
    </xf>
    <xf numFmtId="0" fontId="33" fillId="10" borderId="2" xfId="5" applyFont="1" applyFill="1" applyBorder="1" applyAlignment="1" applyProtection="1">
      <alignment horizontal="right" wrapText="1"/>
    </xf>
    <xf numFmtId="44" fontId="5" fillId="2" borderId="3" xfId="2" applyNumberFormat="1" applyFont="1" applyFill="1" applyBorder="1" applyAlignment="1" applyProtection="1">
      <alignment horizontal="center"/>
    </xf>
    <xf numFmtId="44" fontId="5" fillId="2" borderId="5" xfId="2" applyNumberFormat="1" applyFont="1" applyFill="1" applyBorder="1" applyAlignment="1" applyProtection="1">
      <alignment horizontal="center"/>
    </xf>
    <xf numFmtId="44" fontId="5" fillId="2" borderId="21" xfId="2" applyNumberFormat="1" applyFont="1" applyFill="1" applyBorder="1" applyAlignment="1" applyProtection="1">
      <alignment horizontal="center"/>
    </xf>
    <xf numFmtId="165" fontId="33" fillId="10" borderId="7" xfId="2" applyNumberFormat="1" applyFont="1" applyFill="1" applyBorder="1" applyAlignment="1" applyProtection="1">
      <alignment horizontal="center"/>
    </xf>
    <xf numFmtId="165" fontId="33" fillId="9" borderId="23" xfId="2" applyNumberFormat="1" applyFont="1" applyFill="1" applyBorder="1" applyAlignment="1" applyProtection="1">
      <alignment horizontal="center"/>
    </xf>
    <xf numFmtId="165" fontId="33" fillId="9" borderId="24" xfId="2" applyNumberFormat="1" applyFont="1" applyFill="1" applyBorder="1" applyAlignment="1" applyProtection="1">
      <alignment horizontal="center"/>
    </xf>
    <xf numFmtId="0" fontId="29" fillId="0" borderId="0" xfId="0" applyFont="1" applyAlignment="1" applyProtection="1">
      <alignment horizontal="left" vertical="top" wrapText="1"/>
    </xf>
    <xf numFmtId="0" fontId="39" fillId="0" borderId="2" xfId="7" applyFont="1" applyBorder="1" applyAlignment="1" applyProtection="1">
      <alignment horizontal="left" wrapText="1"/>
      <protection locked="0"/>
    </xf>
    <xf numFmtId="167" fontId="38" fillId="0" borderId="2" xfId="2" applyNumberFormat="1" applyFont="1" applyFill="1" applyBorder="1" applyAlignment="1" applyProtection="1">
      <alignment horizontal="right"/>
    </xf>
    <xf numFmtId="0" fontId="6" fillId="17" borderId="2" xfId="0" applyFont="1" applyFill="1" applyBorder="1" applyAlignment="1" applyProtection="1">
      <alignment horizontal="center" vertical="center" wrapText="1"/>
    </xf>
    <xf numFmtId="0" fontId="6" fillId="17" borderId="33" xfId="0" applyFont="1" applyFill="1" applyBorder="1" applyAlignment="1" applyProtection="1">
      <alignment horizontal="center" vertical="center" wrapText="1"/>
    </xf>
    <xf numFmtId="0" fontId="7" fillId="0" borderId="2" xfId="0" applyFont="1" applyBorder="1" applyAlignment="1" applyProtection="1">
      <alignment horizontal="center" vertical="top" wrapText="1"/>
    </xf>
    <xf numFmtId="0" fontId="7" fillId="0" borderId="25" xfId="0" applyFont="1" applyBorder="1" applyAlignment="1" applyProtection="1">
      <alignment horizontal="center" vertical="top" wrapText="1"/>
    </xf>
    <xf numFmtId="0" fontId="7" fillId="0" borderId="26" xfId="0" applyFont="1" applyBorder="1" applyAlignment="1" applyProtection="1">
      <alignment horizontal="center" vertical="top" wrapText="1"/>
    </xf>
    <xf numFmtId="0" fontId="7" fillId="0" borderId="37" xfId="0" applyFont="1" applyBorder="1" applyAlignment="1" applyProtection="1">
      <alignment horizontal="center" vertical="top" wrapText="1"/>
    </xf>
    <xf numFmtId="0" fontId="7" fillId="0" borderId="34" xfId="0" applyFont="1" applyBorder="1" applyAlignment="1" applyProtection="1">
      <alignment horizontal="center" vertical="top" wrapText="1"/>
    </xf>
    <xf numFmtId="0" fontId="7" fillId="0" borderId="28"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32" xfId="0" applyFont="1" applyBorder="1" applyAlignment="1" applyProtection="1">
      <alignment horizontal="center" vertical="top" wrapText="1"/>
    </xf>
    <xf numFmtId="0" fontId="7" fillId="0" borderId="35" xfId="0" quotePrefix="1" applyFont="1" applyBorder="1" applyAlignment="1" applyProtection="1">
      <alignment horizontal="center" vertical="top" wrapText="1"/>
    </xf>
    <xf numFmtId="0" fontId="7" fillId="0" borderId="36" xfId="0" applyFont="1" applyBorder="1" applyAlignment="1" applyProtection="1">
      <alignment horizontal="center" vertical="top" wrapText="1"/>
    </xf>
    <xf numFmtId="0" fontId="13" fillId="0" borderId="1" xfId="5" applyFont="1" applyBorder="1" applyAlignment="1" applyProtection="1">
      <alignment horizontal="left"/>
    </xf>
    <xf numFmtId="0" fontId="39" fillId="0" borderId="2" xfId="0" applyFont="1" applyBorder="1" applyAlignment="1" applyProtection="1">
      <alignment horizontal="left" wrapText="1"/>
      <protection locked="0"/>
    </xf>
    <xf numFmtId="0" fontId="39" fillId="0" borderId="5" xfId="0" applyFont="1" applyBorder="1" applyAlignment="1" applyProtection="1">
      <alignment horizontal="left" wrapText="1"/>
      <protection locked="0"/>
    </xf>
    <xf numFmtId="0" fontId="39" fillId="0" borderId="7" xfId="0" applyFont="1" applyBorder="1" applyAlignment="1" applyProtection="1">
      <alignment horizontal="left" wrapText="1"/>
      <protection locked="0"/>
    </xf>
    <xf numFmtId="3" fontId="5" fillId="0" borderId="2" xfId="0" applyNumberFormat="1" applyFont="1" applyFill="1" applyBorder="1" applyAlignment="1" applyProtection="1">
      <alignment horizontal="center"/>
      <protection locked="0"/>
    </xf>
    <xf numFmtId="3" fontId="5" fillId="0" borderId="3" xfId="0" applyNumberFormat="1" applyFont="1" applyFill="1" applyBorder="1" applyAlignment="1" applyProtection="1">
      <alignment horizontal="center"/>
      <protection locked="0"/>
    </xf>
    <xf numFmtId="0" fontId="7" fillId="0" borderId="3" xfId="0" applyFont="1" applyBorder="1" applyAlignment="1" applyProtection="1">
      <alignment horizontal="center" vertical="top" wrapText="1"/>
    </xf>
    <xf numFmtId="0" fontId="7" fillId="0" borderId="27"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Font="1" applyBorder="1" applyAlignment="1" applyProtection="1">
      <alignment horizontal="center" vertical="top" wrapText="1"/>
    </xf>
    <xf numFmtId="0" fontId="1" fillId="0" borderId="3" xfId="0" applyFont="1" applyBorder="1" applyAlignment="1" applyProtection="1">
      <alignment horizontal="center" vertical="top"/>
    </xf>
    <xf numFmtId="0" fontId="0" fillId="0" borderId="5" xfId="0" applyBorder="1" applyAlignment="1" applyProtection="1">
      <alignment horizontal="center" vertical="top"/>
    </xf>
    <xf numFmtId="0" fontId="0" fillId="0" borderId="21" xfId="0" applyBorder="1" applyAlignment="1" applyProtection="1">
      <alignment horizontal="center" vertical="top"/>
    </xf>
    <xf numFmtId="0" fontId="7" fillId="0" borderId="2" xfId="0" applyFont="1" applyBorder="1" applyAlignment="1" applyProtection="1">
      <alignment horizontal="center" vertical="top"/>
    </xf>
    <xf numFmtId="0" fontId="7" fillId="0" borderId="7" xfId="0" applyFont="1" applyBorder="1" applyAlignment="1" applyProtection="1">
      <alignment horizontal="center" vertical="top" wrapText="1"/>
    </xf>
    <xf numFmtId="44" fontId="5" fillId="2" borderId="2" xfId="2" applyNumberFormat="1" applyFont="1" applyFill="1" applyBorder="1" applyAlignment="1" applyProtection="1">
      <alignment horizontal="center"/>
    </xf>
    <xf numFmtId="0" fontId="5" fillId="0" borderId="3" xfId="0" applyFont="1" applyBorder="1" applyAlignment="1" applyProtection="1">
      <alignment horizontal="left" wrapText="1"/>
    </xf>
    <xf numFmtId="0" fontId="5" fillId="0" borderId="5" xfId="0" applyFont="1" applyBorder="1" applyAlignment="1" applyProtection="1">
      <alignment horizontal="left" wrapText="1"/>
    </xf>
    <xf numFmtId="0" fontId="5" fillId="3" borderId="3" xfId="0" applyFont="1" applyFill="1" applyBorder="1" applyAlignment="1" applyProtection="1">
      <alignment horizontal="left" wrapText="1"/>
    </xf>
    <xf numFmtId="0" fontId="5" fillId="3" borderId="5" xfId="0" applyFont="1" applyFill="1" applyBorder="1" applyAlignment="1" applyProtection="1">
      <alignment horizontal="left" wrapText="1"/>
    </xf>
    <xf numFmtId="0" fontId="5" fillId="3" borderId="7" xfId="0" applyFont="1" applyFill="1" applyBorder="1" applyAlignment="1" applyProtection="1">
      <alignment horizontal="left" wrapText="1"/>
    </xf>
    <xf numFmtId="0" fontId="33" fillId="10" borderId="3" xfId="0" applyFont="1" applyFill="1" applyBorder="1" applyAlignment="1" applyProtection="1">
      <alignment horizontal="right" wrapText="1"/>
    </xf>
    <xf numFmtId="0" fontId="33" fillId="10" borderId="5" xfId="0" applyFont="1" applyFill="1" applyBorder="1" applyAlignment="1" applyProtection="1">
      <alignment horizontal="right" wrapText="1"/>
    </xf>
    <xf numFmtId="0" fontId="33" fillId="10" borderId="7" xfId="0" applyFont="1" applyFill="1" applyBorder="1" applyAlignment="1" applyProtection="1">
      <alignment horizontal="right" wrapText="1"/>
    </xf>
    <xf numFmtId="0" fontId="33" fillId="5" borderId="2" xfId="0" applyFont="1" applyFill="1" applyBorder="1" applyAlignment="1" applyProtection="1">
      <alignment horizontal="right" wrapText="1"/>
    </xf>
    <xf numFmtId="165" fontId="21" fillId="0" borderId="2" xfId="2" applyNumberFormat="1" applyFont="1" applyFill="1" applyBorder="1" applyAlignment="1" applyProtection="1">
      <alignment horizontal="center" wrapText="1"/>
      <protection locked="0"/>
    </xf>
    <xf numFmtId="0" fontId="33" fillId="11" borderId="3" xfId="0" applyFont="1" applyFill="1" applyBorder="1" applyAlignment="1" applyProtection="1">
      <alignment horizontal="center" wrapText="1"/>
    </xf>
    <xf numFmtId="0" fontId="33" fillId="11" borderId="5" xfId="0" applyFont="1" applyFill="1" applyBorder="1" applyAlignment="1" applyProtection="1">
      <alignment horizontal="center" wrapText="1"/>
    </xf>
    <xf numFmtId="0" fontId="33" fillId="11" borderId="21" xfId="0" applyFont="1" applyFill="1" applyBorder="1" applyAlignment="1" applyProtection="1">
      <alignment horizontal="center" wrapText="1"/>
    </xf>
    <xf numFmtId="0" fontId="14" fillId="17" borderId="2" xfId="0" applyFont="1" applyFill="1" applyBorder="1" applyAlignment="1" applyProtection="1">
      <alignment horizontal="center" vertical="center" wrapText="1"/>
    </xf>
    <xf numFmtId="0" fontId="14" fillId="17" borderId="33" xfId="0" applyFont="1" applyFill="1" applyBorder="1" applyAlignment="1" applyProtection="1">
      <alignment horizontal="center" vertical="center" wrapText="1"/>
    </xf>
    <xf numFmtId="44" fontId="21" fillId="0" borderId="2" xfId="2" applyNumberFormat="1" applyFont="1" applyFill="1" applyBorder="1" applyAlignment="1" applyProtection="1">
      <alignment horizontal="center"/>
      <protection locked="0"/>
    </xf>
    <xf numFmtId="3" fontId="21" fillId="0" borderId="3" xfId="2" applyNumberFormat="1" applyFont="1" applyFill="1" applyBorder="1" applyAlignment="1" applyProtection="1">
      <alignment horizontal="center"/>
      <protection locked="0"/>
    </xf>
    <xf numFmtId="3" fontId="21" fillId="0" borderId="7" xfId="2" applyNumberFormat="1" applyFont="1" applyFill="1" applyBorder="1" applyAlignment="1" applyProtection="1">
      <alignment horizontal="center"/>
      <protection locked="0"/>
    </xf>
    <xf numFmtId="167" fontId="38" fillId="5" borderId="7" xfId="2" applyNumberFormat="1" applyFont="1" applyFill="1" applyBorder="1" applyAlignment="1" applyProtection="1">
      <alignment horizontal="right"/>
    </xf>
    <xf numFmtId="167" fontId="38" fillId="5" borderId="2" xfId="2" applyNumberFormat="1" applyFont="1" applyFill="1" applyBorder="1" applyAlignment="1" applyProtection="1">
      <alignment horizontal="right"/>
    </xf>
    <xf numFmtId="3" fontId="21" fillId="0" borderId="3" xfId="0" applyNumberFormat="1" applyFont="1" applyFill="1" applyBorder="1" applyAlignment="1" applyProtection="1">
      <alignment horizontal="center"/>
      <protection locked="0"/>
    </xf>
    <xf numFmtId="3" fontId="21" fillId="0" borderId="21" xfId="0" applyNumberFormat="1" applyFont="1" applyFill="1" applyBorder="1" applyAlignment="1" applyProtection="1">
      <alignment horizontal="center"/>
      <protection locked="0"/>
    </xf>
    <xf numFmtId="165" fontId="16" fillId="2" borderId="2" xfId="2" applyNumberFormat="1" applyFont="1" applyFill="1" applyBorder="1" applyAlignment="1" applyProtection="1">
      <alignment horizontal="center"/>
    </xf>
    <xf numFmtId="165" fontId="15" fillId="5" borderId="10" xfId="2" applyNumberFormat="1" applyFont="1" applyFill="1" applyBorder="1" applyAlignment="1" applyProtection="1">
      <alignment horizontal="center" wrapText="1"/>
    </xf>
    <xf numFmtId="165" fontId="15" fillId="5" borderId="11" xfId="2" applyNumberFormat="1" applyFont="1" applyFill="1" applyBorder="1" applyAlignment="1" applyProtection="1">
      <alignment horizontal="center" wrapText="1"/>
    </xf>
    <xf numFmtId="165" fontId="22" fillId="5" borderId="10" xfId="2" applyNumberFormat="1" applyFont="1" applyFill="1" applyBorder="1" applyAlignment="1" applyProtection="1">
      <alignment horizontal="center"/>
    </xf>
    <xf numFmtId="165" fontId="22" fillId="5" borderId="11" xfId="2" applyNumberFormat="1" applyFont="1" applyFill="1" applyBorder="1" applyAlignment="1" applyProtection="1">
      <alignment horizontal="center"/>
    </xf>
    <xf numFmtId="167" fontId="14" fillId="0" borderId="7" xfId="2" applyNumberFormat="1" applyFont="1" applyFill="1" applyBorder="1" applyAlignment="1" applyProtection="1">
      <alignment horizontal="right"/>
    </xf>
    <xf numFmtId="167" fontId="14" fillId="0" borderId="2" xfId="2" applyNumberFormat="1" applyFont="1" applyFill="1" applyBorder="1" applyAlignment="1" applyProtection="1">
      <alignment horizontal="right"/>
    </xf>
    <xf numFmtId="0" fontId="8" fillId="0" borderId="0" xfId="0" applyFont="1" applyBorder="1" applyAlignment="1" applyProtection="1">
      <alignment horizontal="left"/>
    </xf>
    <xf numFmtId="0" fontId="7" fillId="0" borderId="3" xfId="0" applyFont="1" applyBorder="1" applyAlignment="1" applyProtection="1">
      <alignment horizontal="center" vertical="top"/>
    </xf>
    <xf numFmtId="0" fontId="7" fillId="0" borderId="16" xfId="0" quotePrefix="1" applyFont="1" applyBorder="1" applyAlignment="1" applyProtection="1">
      <alignment horizontal="center" vertical="top"/>
    </xf>
    <xf numFmtId="0" fontId="7" fillId="0" borderId="29" xfId="0" applyFont="1" applyBorder="1" applyAlignment="1" applyProtection="1">
      <alignment horizontal="center" vertical="top"/>
    </xf>
    <xf numFmtId="0" fontId="33" fillId="10" borderId="2" xfId="0" applyFont="1" applyFill="1" applyBorder="1" applyAlignment="1" applyProtection="1">
      <alignment horizontal="right" wrapText="1"/>
    </xf>
    <xf numFmtId="0" fontId="5" fillId="0" borderId="2" xfId="0" applyFont="1" applyBorder="1" applyAlignment="1" applyProtection="1">
      <alignment horizontal="left"/>
    </xf>
    <xf numFmtId="3" fontId="5" fillId="0" borderId="21" xfId="0" applyNumberFormat="1" applyFont="1" applyFill="1" applyBorder="1" applyAlignment="1" applyProtection="1">
      <alignment horizontal="center"/>
      <protection locked="0"/>
    </xf>
    <xf numFmtId="0" fontId="4" fillId="0" borderId="1" xfId="0" applyFont="1" applyBorder="1" applyAlignment="1" applyProtection="1">
      <alignment horizontal="left"/>
    </xf>
    <xf numFmtId="0" fontId="7" fillId="0" borderId="5"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46" fillId="0" borderId="6" xfId="5" applyFont="1" applyBorder="1" applyAlignment="1" applyProtection="1">
      <alignment horizontal="left"/>
    </xf>
    <xf numFmtId="0" fontId="39" fillId="0" borderId="2" xfId="2" applyNumberFormat="1" applyFont="1" applyFill="1" applyBorder="1" applyAlignment="1" applyProtection="1">
      <alignment horizontal="center"/>
      <protection locked="0"/>
    </xf>
    <xf numFmtId="44" fontId="39" fillId="0" borderId="2" xfId="2" applyNumberFormat="1" applyFont="1" applyFill="1" applyBorder="1" applyAlignment="1" applyProtection="1">
      <alignment horizontal="center"/>
      <protection locked="0"/>
    </xf>
    <xf numFmtId="165" fontId="5" fillId="2" borderId="2" xfId="2" applyNumberFormat="1" applyFont="1" applyFill="1" applyBorder="1" applyAlignment="1" applyProtection="1">
      <alignment horizontal="center"/>
    </xf>
    <xf numFmtId="165" fontId="32" fillId="0" borderId="7" xfId="2" quotePrefix="1" applyNumberFormat="1" applyFont="1" applyFill="1" applyBorder="1" applyAlignment="1" applyProtection="1">
      <alignment horizontal="center"/>
      <protection locked="0"/>
    </xf>
    <xf numFmtId="165" fontId="32" fillId="0" borderId="2" xfId="2" applyNumberFormat="1" applyFont="1" applyFill="1" applyBorder="1" applyAlignment="1" applyProtection="1">
      <alignment horizontal="center"/>
      <protection locked="0"/>
    </xf>
    <xf numFmtId="165" fontId="33" fillId="5" borderId="35" xfId="2" applyNumberFormat="1" applyFont="1" applyFill="1" applyBorder="1" applyAlignment="1" applyProtection="1">
      <alignment horizontal="center"/>
    </xf>
    <xf numFmtId="165" fontId="33" fillId="5" borderId="36" xfId="2" applyNumberFormat="1" applyFont="1" applyFill="1" applyBorder="1" applyAlignment="1" applyProtection="1">
      <alignment horizontal="center"/>
    </xf>
    <xf numFmtId="167" fontId="38" fillId="5" borderId="16" xfId="2" applyNumberFormat="1" applyFont="1" applyFill="1" applyBorder="1" applyAlignment="1" applyProtection="1">
      <alignment horizontal="right"/>
    </xf>
    <xf numFmtId="167" fontId="38" fillId="5" borderId="29" xfId="2" applyNumberFormat="1" applyFont="1" applyFill="1" applyBorder="1" applyAlignment="1" applyProtection="1">
      <alignment horizontal="right"/>
    </xf>
    <xf numFmtId="3" fontId="39" fillId="0" borderId="2" xfId="0" applyNumberFormat="1" applyFont="1" applyFill="1" applyBorder="1" applyAlignment="1" applyProtection="1">
      <alignment horizontal="center"/>
      <protection locked="0"/>
    </xf>
    <xf numFmtId="3" fontId="39" fillId="0" borderId="3" xfId="0" applyNumberFormat="1" applyFont="1" applyFill="1" applyBorder="1" applyAlignment="1" applyProtection="1">
      <alignment horizontal="center"/>
      <protection locked="0"/>
    </xf>
    <xf numFmtId="0" fontId="6" fillId="17" borderId="3" xfId="0" applyFont="1" applyFill="1" applyBorder="1" applyAlignment="1" applyProtection="1">
      <alignment horizontal="center" vertical="center" wrapText="1"/>
    </xf>
    <xf numFmtId="0" fontId="6" fillId="17" borderId="5" xfId="0" applyFont="1" applyFill="1" applyBorder="1" applyAlignment="1" applyProtection="1">
      <alignment horizontal="center" vertical="center" wrapText="1"/>
    </xf>
    <xf numFmtId="0" fontId="6" fillId="17" borderId="7" xfId="0" applyFont="1" applyFill="1" applyBorder="1" applyAlignment="1" applyProtection="1">
      <alignment horizontal="center" vertical="center" wrapText="1"/>
    </xf>
    <xf numFmtId="0" fontId="33" fillId="17" borderId="3" xfId="0" applyFont="1" applyFill="1" applyBorder="1" applyAlignment="1" applyProtection="1">
      <alignment horizontal="center" vertical="center" wrapText="1"/>
    </xf>
    <xf numFmtId="0" fontId="33" fillId="17" borderId="5" xfId="0" applyFont="1" applyFill="1" applyBorder="1" applyAlignment="1" applyProtection="1">
      <alignment horizontal="center" vertical="center" wrapText="1"/>
    </xf>
    <xf numFmtId="0" fontId="33" fillId="17" borderId="7" xfId="0" applyFont="1" applyFill="1" applyBorder="1" applyAlignment="1" applyProtection="1">
      <alignment horizontal="center" vertical="center" wrapText="1"/>
    </xf>
    <xf numFmtId="0" fontId="5" fillId="0" borderId="3" xfId="0" applyFont="1" applyBorder="1" applyAlignment="1" applyProtection="1">
      <alignment horizontal="left"/>
    </xf>
    <xf numFmtId="0" fontId="5" fillId="0" borderId="5" xfId="0" applyFont="1" applyBorder="1" applyAlignment="1" applyProtection="1">
      <alignment horizontal="left"/>
    </xf>
    <xf numFmtId="0" fontId="5" fillId="0" borderId="7" xfId="0" applyFont="1" applyBorder="1" applyAlignment="1" applyProtection="1">
      <alignment horizontal="left"/>
    </xf>
    <xf numFmtId="0" fontId="33" fillId="5" borderId="3" xfId="0" applyFont="1" applyFill="1" applyBorder="1" applyAlignment="1" applyProtection="1">
      <alignment horizontal="right" wrapText="1"/>
    </xf>
    <xf numFmtId="0" fontId="33" fillId="5" borderId="5" xfId="0" applyFont="1" applyFill="1" applyBorder="1" applyAlignment="1" applyProtection="1">
      <alignment horizontal="right" wrapText="1"/>
    </xf>
    <xf numFmtId="0" fontId="33" fillId="5" borderId="7" xfId="0" applyFont="1" applyFill="1" applyBorder="1" applyAlignment="1" applyProtection="1">
      <alignment horizontal="right" wrapText="1"/>
    </xf>
    <xf numFmtId="0" fontId="5" fillId="0" borderId="5" xfId="0" applyFont="1" applyBorder="1" applyAlignment="1" applyProtection="1">
      <alignment horizontal="center" wrapText="1"/>
    </xf>
    <xf numFmtId="0" fontId="5" fillId="0" borderId="7" xfId="0" applyFont="1" applyBorder="1" applyAlignment="1" applyProtection="1">
      <alignment horizontal="center" wrapText="1"/>
    </xf>
    <xf numFmtId="3" fontId="39" fillId="0" borderId="2" xfId="2" applyNumberFormat="1" applyFont="1" applyFill="1" applyBorder="1" applyAlignment="1" applyProtection="1">
      <alignment horizontal="center"/>
      <protection locked="0"/>
    </xf>
    <xf numFmtId="0" fontId="7" fillId="0" borderId="25" xfId="5" applyFont="1" applyFill="1" applyBorder="1" applyAlignment="1" applyProtection="1">
      <alignment horizontal="center" vertical="top" wrapText="1"/>
    </xf>
    <xf numFmtId="0" fontId="7" fillId="0" borderId="26" xfId="5" applyFont="1" applyFill="1" applyBorder="1" applyAlignment="1" applyProtection="1">
      <alignment horizontal="center" vertical="top" wrapText="1"/>
    </xf>
    <xf numFmtId="0" fontId="7" fillId="0" borderId="37" xfId="5" applyFont="1" applyFill="1" applyBorder="1" applyAlignment="1" applyProtection="1">
      <alignment horizontal="center" vertical="top" wrapText="1"/>
    </xf>
    <xf numFmtId="0" fontId="7" fillId="0" borderId="34" xfId="5" applyFont="1" applyFill="1" applyBorder="1" applyAlignment="1" applyProtection="1">
      <alignment horizontal="center" vertical="top" wrapText="1"/>
    </xf>
    <xf numFmtId="0" fontId="7" fillId="0" borderId="28" xfId="5" applyFont="1" applyFill="1" applyBorder="1" applyAlignment="1" applyProtection="1">
      <alignment horizontal="center" vertical="top" wrapText="1"/>
    </xf>
    <xf numFmtId="0" fontId="7" fillId="0" borderId="18" xfId="5" applyFont="1" applyFill="1" applyBorder="1" applyAlignment="1" applyProtection="1">
      <alignment horizontal="center" vertical="top" wrapText="1"/>
    </xf>
    <xf numFmtId="0" fontId="7" fillId="0" borderId="32" xfId="5" applyFont="1" applyFill="1" applyBorder="1" applyAlignment="1" applyProtection="1">
      <alignment horizontal="center" vertical="top" wrapText="1"/>
    </xf>
    <xf numFmtId="0" fontId="7" fillId="0" borderId="27" xfId="5" applyFont="1" applyFill="1" applyBorder="1" applyAlignment="1" applyProtection="1">
      <alignment horizontal="center" vertical="top" wrapText="1"/>
    </xf>
    <xf numFmtId="0" fontId="7" fillId="0" borderId="20" xfId="5" applyFont="1" applyFill="1" applyBorder="1" applyAlignment="1" applyProtection="1">
      <alignment horizontal="center" vertical="top" wrapText="1"/>
    </xf>
    <xf numFmtId="0" fontId="7" fillId="0" borderId="16" xfId="5" applyFont="1" applyFill="1" applyBorder="1" applyAlignment="1" applyProtection="1">
      <alignment horizontal="center" vertical="top" wrapText="1"/>
    </xf>
    <xf numFmtId="44" fontId="5" fillId="0" borderId="3" xfId="2" applyNumberFormat="1" applyFont="1" applyBorder="1" applyAlignment="1" applyProtection="1">
      <alignment horizontal="center"/>
      <protection locked="0"/>
    </xf>
    <xf numFmtId="44" fontId="5" fillId="0" borderId="7" xfId="2" applyNumberFormat="1" applyFont="1" applyBorder="1" applyAlignment="1" applyProtection="1">
      <alignment horizontal="center"/>
      <protection locked="0"/>
    </xf>
    <xf numFmtId="3" fontId="5" fillId="0" borderId="7" xfId="5" applyNumberFormat="1" applyFont="1" applyBorder="1" applyAlignment="1" applyProtection="1">
      <alignment horizontal="center"/>
      <protection locked="0"/>
    </xf>
    <xf numFmtId="3" fontId="5" fillId="0" borderId="2" xfId="5" applyNumberFormat="1" applyFont="1" applyBorder="1" applyAlignment="1" applyProtection="1">
      <alignment horizontal="center"/>
      <protection locked="0"/>
    </xf>
    <xf numFmtId="3" fontId="5" fillId="0" borderId="11" xfId="5" applyNumberFormat="1" applyFont="1" applyBorder="1" applyAlignment="1" applyProtection="1">
      <alignment horizontal="center"/>
      <protection locked="0"/>
    </xf>
    <xf numFmtId="165" fontId="5" fillId="0" borderId="21" xfId="2" applyNumberFormat="1" applyFont="1" applyBorder="1" applyAlignment="1" applyProtection="1">
      <alignment horizontal="center"/>
      <protection locked="0"/>
    </xf>
    <xf numFmtId="0" fontId="33" fillId="10" borderId="3" xfId="5" applyFont="1" applyFill="1" applyBorder="1" applyAlignment="1" applyProtection="1">
      <alignment horizontal="right" wrapText="1"/>
    </xf>
    <xf numFmtId="0" fontId="33" fillId="10" borderId="5" xfId="5" applyFont="1" applyFill="1" applyBorder="1" applyAlignment="1" applyProtection="1">
      <alignment horizontal="right" wrapText="1"/>
    </xf>
    <xf numFmtId="0" fontId="33" fillId="10" borderId="7" xfId="5" applyFont="1" applyFill="1" applyBorder="1" applyAlignment="1" applyProtection="1">
      <alignment horizontal="right" wrapText="1"/>
    </xf>
    <xf numFmtId="165" fontId="33" fillId="2" borderId="3" xfId="2" applyNumberFormat="1" applyFont="1" applyFill="1" applyBorder="1" applyAlignment="1" applyProtection="1">
      <alignment horizontal="center"/>
    </xf>
    <xf numFmtId="165" fontId="33" fillId="2" borderId="5" xfId="2" applyNumberFormat="1" applyFont="1" applyFill="1" applyBorder="1" applyAlignment="1" applyProtection="1">
      <alignment horizontal="center"/>
    </xf>
    <xf numFmtId="165" fontId="33" fillId="2" borderId="21" xfId="2" applyNumberFormat="1" applyFont="1" applyFill="1" applyBorder="1" applyAlignment="1" applyProtection="1">
      <alignment horizontal="center"/>
    </xf>
    <xf numFmtId="165" fontId="21" fillId="0" borderId="2" xfId="2" applyNumberFormat="1" applyFont="1" applyBorder="1" applyAlignment="1" applyProtection="1">
      <alignment horizontal="center" wrapText="1"/>
      <protection locked="0"/>
    </xf>
    <xf numFmtId="44" fontId="39" fillId="0" borderId="2" xfId="2" applyNumberFormat="1" applyFont="1" applyBorder="1" applyAlignment="1" applyProtection="1">
      <alignment horizontal="center"/>
      <protection locked="0"/>
    </xf>
    <xf numFmtId="3" fontId="39" fillId="0" borderId="2" xfId="5" applyNumberFormat="1" applyFont="1" applyBorder="1" applyAlignment="1" applyProtection="1">
      <alignment horizontal="center"/>
      <protection locked="0"/>
    </xf>
    <xf numFmtId="3" fontId="39" fillId="0" borderId="3" xfId="5" applyNumberFormat="1" applyFont="1" applyBorder="1" applyAlignment="1" applyProtection="1">
      <alignment horizontal="center"/>
      <protection locked="0"/>
    </xf>
    <xf numFmtId="0" fontId="33" fillId="5" borderId="2" xfId="5" applyFont="1" applyFill="1" applyBorder="1" applyAlignment="1" applyProtection="1">
      <alignment horizontal="right"/>
    </xf>
    <xf numFmtId="0" fontId="7" fillId="0" borderId="17" xfId="0" applyFont="1" applyBorder="1" applyAlignment="1" applyProtection="1">
      <alignment horizontal="center" vertical="top" wrapText="1"/>
    </xf>
    <xf numFmtId="0" fontId="7" fillId="0" borderId="31" xfId="0" applyFont="1" applyBorder="1" applyAlignment="1" applyProtection="1">
      <alignment horizontal="center" vertical="top" wrapText="1"/>
    </xf>
    <xf numFmtId="0" fontId="7" fillId="0" borderId="15" xfId="0" applyFont="1" applyBorder="1" applyAlignment="1" applyProtection="1">
      <alignment horizontal="center" vertical="top" wrapText="1"/>
    </xf>
    <xf numFmtId="44" fontId="39" fillId="0" borderId="2" xfId="2" applyNumberFormat="1" applyFont="1" applyBorder="1" applyAlignment="1" applyProtection="1">
      <alignment horizontal="left"/>
      <protection locked="0"/>
    </xf>
    <xf numFmtId="169" fontId="5" fillId="0" borderId="2" xfId="5" applyNumberFormat="1" applyFont="1" applyBorder="1" applyAlignment="1" applyProtection="1">
      <alignment horizontal="center"/>
      <protection locked="0"/>
    </xf>
    <xf numFmtId="44" fontId="39" fillId="0" borderId="3" xfId="2" applyNumberFormat="1" applyFont="1" applyBorder="1" applyAlignment="1" applyProtection="1">
      <alignment horizontal="left"/>
      <protection locked="0"/>
    </xf>
    <xf numFmtId="44" fontId="39" fillId="0" borderId="7" xfId="2" applyNumberFormat="1" applyFont="1" applyBorder="1" applyAlignment="1" applyProtection="1">
      <alignment horizontal="left"/>
      <protection locked="0"/>
    </xf>
    <xf numFmtId="169" fontId="5" fillId="0" borderId="3" xfId="5" applyNumberFormat="1" applyFont="1" applyBorder="1" applyAlignment="1" applyProtection="1">
      <alignment horizontal="center"/>
      <protection locked="0"/>
    </xf>
    <xf numFmtId="169" fontId="5" fillId="0" borderId="7" xfId="5" applyNumberFormat="1" applyFont="1" applyBorder="1" applyAlignment="1" applyProtection="1">
      <alignment horizontal="center"/>
      <protection locked="0"/>
    </xf>
    <xf numFmtId="165" fontId="5" fillId="2" borderId="2" xfId="2" applyNumberFormat="1" applyFont="1" applyFill="1" applyBorder="1" applyAlignment="1" applyProtection="1">
      <alignment horizontal="center"/>
      <protection locked="0"/>
    </xf>
    <xf numFmtId="165" fontId="5" fillId="2" borderId="3" xfId="2" applyNumberFormat="1" applyFont="1" applyFill="1" applyBorder="1" applyAlignment="1" applyProtection="1">
      <alignment horizontal="center"/>
      <protection locked="0"/>
    </xf>
    <xf numFmtId="165" fontId="5" fillId="2" borderId="21" xfId="2" applyNumberFormat="1" applyFont="1" applyFill="1" applyBorder="1" applyAlignment="1" applyProtection="1">
      <alignment horizontal="center"/>
      <protection locked="0"/>
    </xf>
    <xf numFmtId="165" fontId="5" fillId="2" borderId="7" xfId="2" applyNumberFormat="1" applyFont="1" applyFill="1" applyBorder="1" applyAlignment="1" applyProtection="1">
      <alignment horizontal="center"/>
      <protection locked="0"/>
    </xf>
    <xf numFmtId="0" fontId="8" fillId="13" borderId="2" xfId="0" applyFont="1" applyFill="1" applyBorder="1" applyAlignment="1" applyProtection="1">
      <alignment horizontal="center" vertical="center" wrapText="1"/>
    </xf>
    <xf numFmtId="0" fontId="33" fillId="13" borderId="14" xfId="0" applyFont="1" applyFill="1" applyBorder="1" applyAlignment="1" applyProtection="1">
      <alignment horizontal="center" vertical="center" wrapText="1"/>
    </xf>
    <xf numFmtId="0" fontId="33" fillId="13" borderId="29" xfId="0" applyFont="1" applyFill="1" applyBorder="1" applyAlignment="1" applyProtection="1">
      <alignment horizontal="center" vertical="center" wrapText="1"/>
    </xf>
    <xf numFmtId="0" fontId="29" fillId="0" borderId="0" xfId="0" applyFont="1" applyFill="1" applyAlignment="1" applyProtection="1">
      <alignment horizontal="left" vertical="top" wrapText="1"/>
    </xf>
    <xf numFmtId="0" fontId="27" fillId="0" borderId="0" xfId="5" quotePrefix="1" applyFont="1" applyFill="1" applyAlignment="1" applyProtection="1">
      <alignment horizontal="left" vertical="top" wrapText="1"/>
    </xf>
    <xf numFmtId="0" fontId="27" fillId="0" borderId="0" xfId="0" quotePrefix="1" applyFont="1" applyAlignment="1" applyProtection="1">
      <alignment horizontal="left"/>
    </xf>
    <xf numFmtId="0" fontId="27" fillId="0" borderId="0" xfId="0" quotePrefix="1" applyFont="1" applyAlignment="1" applyProtection="1">
      <alignment horizontal="left" wrapText="1"/>
    </xf>
    <xf numFmtId="0" fontId="5" fillId="10" borderId="2" xfId="5" applyFont="1" applyFill="1" applyBorder="1" applyAlignment="1" applyProtection="1">
      <alignment horizontal="right" wrapText="1"/>
    </xf>
    <xf numFmtId="165" fontId="33" fillId="7" borderId="2" xfId="2" applyNumberFormat="1" applyFont="1" applyFill="1" applyBorder="1" applyAlignment="1" applyProtection="1">
      <alignment horizontal="center"/>
    </xf>
    <xf numFmtId="0" fontId="4" fillId="0" borderId="5" xfId="5" applyFont="1" applyBorder="1" applyAlignment="1" applyProtection="1">
      <alignment horizontal="left"/>
    </xf>
    <xf numFmtId="0" fontId="7" fillId="0" borderId="3" xfId="5" applyFont="1" applyFill="1" applyBorder="1" applyAlignment="1" applyProtection="1">
      <alignment horizontal="center" vertical="top" wrapText="1"/>
    </xf>
    <xf numFmtId="0" fontId="7" fillId="0" borderId="21" xfId="5" applyFont="1" applyFill="1" applyBorder="1" applyAlignment="1" applyProtection="1">
      <alignment horizontal="center" vertical="top" wrapText="1"/>
    </xf>
    <xf numFmtId="0" fontId="5" fillId="0" borderId="2" xfId="0" applyFont="1" applyBorder="1" applyAlignment="1" applyProtection="1">
      <alignment wrapText="1"/>
      <protection locked="0"/>
    </xf>
    <xf numFmtId="165" fontId="33" fillId="10" borderId="35" xfId="2" applyNumberFormat="1" applyFont="1" applyFill="1" applyBorder="1" applyAlignment="1" applyProtection="1">
      <alignment horizontal="center"/>
    </xf>
    <xf numFmtId="165" fontId="33" fillId="10" borderId="36" xfId="2" applyNumberFormat="1" applyFont="1" applyFill="1" applyBorder="1" applyAlignment="1" applyProtection="1">
      <alignment horizontal="center"/>
    </xf>
    <xf numFmtId="167" fontId="38" fillId="10" borderId="16" xfId="2" applyNumberFormat="1" applyFont="1" applyFill="1" applyBorder="1" applyAlignment="1" applyProtection="1">
      <alignment horizontal="right"/>
    </xf>
    <xf numFmtId="167" fontId="38" fillId="10" borderId="29" xfId="2" applyNumberFormat="1" applyFont="1" applyFill="1" applyBorder="1" applyAlignment="1" applyProtection="1">
      <alignment horizontal="right"/>
    </xf>
    <xf numFmtId="165" fontId="33" fillId="10" borderId="22" xfId="2" applyNumberFormat="1" applyFont="1" applyFill="1" applyBorder="1" applyAlignment="1" applyProtection="1">
      <alignment horizontal="center"/>
    </xf>
    <xf numFmtId="0" fontId="27" fillId="4" borderId="0" xfId="5" applyFont="1" applyFill="1" applyAlignment="1" applyProtection="1">
      <alignment horizontal="left" wrapText="1"/>
    </xf>
    <xf numFmtId="0" fontId="33" fillId="2" borderId="3" xfId="5" applyFont="1" applyFill="1" applyBorder="1" applyAlignment="1" applyProtection="1">
      <alignment horizontal="center"/>
    </xf>
    <xf numFmtId="0" fontId="33" fillId="2" borderId="5" xfId="5" applyFont="1" applyFill="1" applyBorder="1" applyAlignment="1" applyProtection="1">
      <alignment horizontal="center"/>
    </xf>
    <xf numFmtId="0" fontId="33" fillId="2" borderId="21" xfId="5" applyFont="1" applyFill="1" applyBorder="1" applyAlignment="1" applyProtection="1">
      <alignment horizontal="center"/>
    </xf>
    <xf numFmtId="165" fontId="5" fillId="0" borderId="2" xfId="2" applyNumberFormat="1" applyFont="1" applyBorder="1" applyAlignment="1" applyProtection="1">
      <alignment horizontal="center"/>
    </xf>
    <xf numFmtId="165" fontId="31" fillId="0" borderId="2" xfId="2" quotePrefix="1" applyNumberFormat="1" applyFont="1" applyFill="1" applyBorder="1" applyAlignment="1" applyProtection="1">
      <alignment horizontal="left"/>
      <protection locked="0"/>
    </xf>
    <xf numFmtId="165" fontId="31" fillId="0" borderId="2" xfId="2" applyNumberFormat="1" applyFont="1" applyFill="1" applyBorder="1" applyAlignment="1" applyProtection="1">
      <alignment horizontal="left"/>
      <protection locked="0"/>
    </xf>
    <xf numFmtId="44" fontId="5" fillId="0" borderId="2" xfId="2" applyNumberFormat="1" applyFont="1" applyFill="1" applyBorder="1" applyAlignment="1" applyProtection="1">
      <alignment horizontal="center"/>
    </xf>
    <xf numFmtId="3" fontId="5" fillId="0" borderId="2" xfId="5" applyNumberFormat="1" applyFont="1" applyFill="1" applyBorder="1" applyAlignment="1" applyProtection="1">
      <alignment horizontal="center"/>
    </xf>
    <xf numFmtId="3" fontId="5" fillId="0" borderId="2" xfId="5" applyNumberFormat="1" applyFont="1" applyBorder="1" applyAlignment="1" applyProtection="1">
      <alignment horizontal="center"/>
    </xf>
    <xf numFmtId="3" fontId="5" fillId="0" borderId="3" xfId="5" applyNumberFormat="1" applyFont="1" applyBorder="1" applyAlignment="1" applyProtection="1">
      <alignment horizontal="center"/>
    </xf>
    <xf numFmtId="165" fontId="5" fillId="0" borderId="7" xfId="2" applyNumberFormat="1" applyFont="1" applyBorder="1" applyAlignment="1" applyProtection="1">
      <alignment horizontal="center"/>
    </xf>
    <xf numFmtId="165" fontId="5" fillId="0" borderId="2" xfId="2" applyNumberFormat="1" applyFont="1" applyFill="1" applyBorder="1" applyAlignment="1" applyProtection="1">
      <alignment horizontal="center"/>
    </xf>
    <xf numFmtId="165" fontId="5" fillId="0" borderId="3" xfId="2" applyNumberFormat="1" applyFont="1" applyFill="1" applyBorder="1" applyAlignment="1" applyProtection="1">
      <alignment horizontal="center"/>
    </xf>
    <xf numFmtId="0" fontId="29" fillId="0" borderId="0" xfId="5" applyFont="1" applyFill="1" applyAlignment="1" applyProtection="1">
      <alignment horizontal="left" wrapText="1"/>
    </xf>
    <xf numFmtId="165" fontId="7" fillId="5" borderId="10" xfId="2" applyNumberFormat="1" applyFont="1" applyFill="1" applyBorder="1" applyAlignment="1" applyProtection="1">
      <alignment horizontal="center"/>
    </xf>
    <xf numFmtId="165" fontId="7" fillId="5" borderId="11" xfId="2" applyNumberFormat="1" applyFont="1" applyFill="1" applyBorder="1" applyAlignment="1" applyProtection="1">
      <alignment horizontal="center"/>
    </xf>
    <xf numFmtId="0" fontId="7" fillId="0" borderId="2"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167" fontId="14" fillId="0" borderId="3" xfId="2" applyNumberFormat="1" applyFont="1" applyFill="1" applyBorder="1" applyAlignment="1" applyProtection="1">
      <alignment horizontal="center"/>
    </xf>
    <xf numFmtId="167" fontId="14" fillId="0" borderId="5" xfId="2" applyNumberFormat="1" applyFont="1" applyFill="1" applyBorder="1" applyAlignment="1" applyProtection="1">
      <alignment horizontal="center"/>
    </xf>
    <xf numFmtId="167" fontId="14" fillId="0" borderId="7" xfId="2" applyNumberFormat="1" applyFont="1" applyFill="1" applyBorder="1" applyAlignment="1" applyProtection="1">
      <alignment horizontal="center"/>
    </xf>
    <xf numFmtId="0" fontId="6" fillId="0" borderId="3" xfId="2" applyNumberFormat="1" applyFont="1" applyFill="1" applyBorder="1" applyAlignment="1" applyProtection="1">
      <alignment horizontal="left" vertical="center" wrapText="1"/>
    </xf>
    <xf numFmtId="0" fontId="6" fillId="0" borderId="5" xfId="2" applyNumberFormat="1" applyFont="1" applyFill="1" applyBorder="1" applyAlignment="1" applyProtection="1">
      <alignment horizontal="left" vertical="center" wrapText="1"/>
    </xf>
    <xf numFmtId="0" fontId="6" fillId="0" borderId="7" xfId="2" applyNumberFormat="1" applyFont="1" applyFill="1" applyBorder="1" applyAlignment="1" applyProtection="1">
      <alignment horizontal="left" vertical="center" wrapText="1"/>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7" fillId="0" borderId="2" xfId="2" applyNumberFormat="1"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165" fontId="6" fillId="5" borderId="10" xfId="0" applyNumberFormat="1" applyFont="1" applyFill="1" applyBorder="1" applyAlignment="1" applyProtection="1">
      <alignment horizontal="center"/>
    </xf>
    <xf numFmtId="0" fontId="6" fillId="5" borderId="11" xfId="0" applyFont="1" applyFill="1" applyBorder="1" applyAlignment="1" applyProtection="1">
      <alignment horizontal="center"/>
    </xf>
    <xf numFmtId="0" fontId="7" fillId="0" borderId="2" xfId="2" applyNumberFormat="1" applyFont="1" applyFill="1" applyBorder="1" applyAlignment="1" applyProtection="1">
      <alignment horizontal="right" vertical="center" wrapText="1"/>
    </xf>
    <xf numFmtId="0" fontId="7" fillId="0" borderId="3" xfId="2" applyNumberFormat="1" applyFont="1" applyFill="1" applyBorder="1" applyAlignment="1" applyProtection="1">
      <alignment horizontal="right" vertical="center" wrapText="1"/>
    </xf>
    <xf numFmtId="0" fontId="7" fillId="5" borderId="11" xfId="2" applyNumberFormat="1" applyFont="1" applyFill="1" applyBorder="1" applyAlignment="1" applyProtection="1">
      <alignment horizontal="center"/>
    </xf>
    <xf numFmtId="165" fontId="6" fillId="5" borderId="2" xfId="2" applyNumberFormat="1" applyFont="1" applyFill="1" applyBorder="1" applyAlignment="1" applyProtection="1">
      <alignment horizontal="left" vertical="center"/>
    </xf>
    <xf numFmtId="165" fontId="6" fillId="5" borderId="3" xfId="2" applyNumberFormat="1"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0" fontId="6" fillId="0" borderId="17" xfId="2" applyNumberFormat="1" applyFont="1" applyFill="1" applyBorder="1" applyAlignment="1" applyProtection="1">
      <alignment horizontal="left" wrapText="1"/>
    </xf>
    <xf numFmtId="0" fontId="6" fillId="0" borderId="6" xfId="2" applyNumberFormat="1" applyFont="1" applyFill="1" applyBorder="1" applyAlignment="1" applyProtection="1">
      <alignment horizontal="left" wrapText="1"/>
    </xf>
    <xf numFmtId="0" fontId="6" fillId="0" borderId="18" xfId="2" applyNumberFormat="1" applyFont="1" applyFill="1" applyBorder="1" applyAlignment="1" applyProtection="1">
      <alignment horizontal="left" wrapText="1"/>
    </xf>
    <xf numFmtId="0" fontId="6" fillId="0" borderId="15" xfId="2" applyNumberFormat="1" applyFont="1" applyFill="1" applyBorder="1" applyAlignment="1" applyProtection="1">
      <alignment horizontal="left" wrapText="1"/>
    </xf>
    <xf numFmtId="0" fontId="6" fillId="0" borderId="1" xfId="2" applyNumberFormat="1" applyFont="1" applyFill="1" applyBorder="1" applyAlignment="1" applyProtection="1">
      <alignment horizontal="left" wrapText="1"/>
    </xf>
    <xf numFmtId="0" fontId="6" fillId="0" borderId="16" xfId="2" applyNumberFormat="1" applyFont="1" applyFill="1" applyBorder="1" applyAlignment="1" applyProtection="1">
      <alignment horizontal="left"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xf>
    <xf numFmtId="165" fontId="6" fillId="0" borderId="5" xfId="2" applyNumberFormat="1" applyFont="1" applyFill="1" applyBorder="1" applyAlignment="1" applyProtection="1">
      <alignment horizontal="right" wrapText="1"/>
    </xf>
    <xf numFmtId="165" fontId="6" fillId="0" borderId="7" xfId="2" applyNumberFormat="1" applyFont="1" applyFill="1" applyBorder="1" applyAlignment="1" applyProtection="1">
      <alignment horizontal="right" wrapText="1"/>
    </xf>
    <xf numFmtId="165" fontId="7" fillId="5" borderId="10" xfId="2" applyNumberFormat="1" applyFont="1" applyFill="1" applyBorder="1" applyAlignment="1" applyProtection="1">
      <alignment horizontal="center" vertical="center"/>
    </xf>
    <xf numFmtId="165" fontId="7" fillId="5" borderId="11" xfId="2" applyNumberFormat="1" applyFont="1" applyFill="1" applyBorder="1" applyAlignment="1" applyProtection="1">
      <alignment horizontal="center" vertical="center"/>
    </xf>
    <xf numFmtId="165" fontId="6" fillId="0" borderId="2" xfId="2" applyNumberFormat="1" applyFont="1" applyFill="1" applyBorder="1" applyAlignment="1" applyProtection="1">
      <alignment horizontal="left" vertical="center"/>
    </xf>
    <xf numFmtId="167" fontId="14" fillId="0" borderId="15" xfId="2" applyNumberFormat="1" applyFont="1" applyFill="1" applyBorder="1" applyAlignment="1" applyProtection="1">
      <alignment horizontal="center"/>
    </xf>
    <xf numFmtId="167" fontId="14" fillId="0" borderId="1" xfId="2" applyNumberFormat="1" applyFont="1" applyFill="1" applyBorder="1" applyAlignment="1" applyProtection="1">
      <alignment horizontal="center"/>
    </xf>
    <xf numFmtId="167" fontId="14" fillId="0" borderId="16" xfId="2" applyNumberFormat="1" applyFont="1" applyFill="1" applyBorder="1" applyAlignment="1" applyProtection="1">
      <alignment horizontal="center"/>
    </xf>
    <xf numFmtId="0" fontId="7" fillId="0" borderId="14" xfId="1" applyNumberFormat="1" applyFont="1" applyFill="1" applyBorder="1" applyAlignment="1" applyProtection="1">
      <alignment horizontal="center" vertical="center"/>
    </xf>
    <xf numFmtId="0" fontId="7" fillId="0" borderId="33" xfId="1" applyNumberFormat="1" applyFont="1" applyFill="1" applyBorder="1" applyAlignment="1" applyProtection="1">
      <alignment horizontal="center" vertical="center"/>
    </xf>
    <xf numFmtId="0" fontId="7" fillId="0" borderId="29" xfId="1" applyNumberFormat="1" applyFont="1" applyFill="1" applyBorder="1" applyAlignment="1" applyProtection="1">
      <alignment horizontal="center" vertical="center"/>
    </xf>
    <xf numFmtId="0" fontId="6" fillId="0" borderId="2"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165" fontId="6" fillId="0" borderId="6" xfId="2" applyNumberFormat="1" applyFont="1" applyFill="1" applyBorder="1" applyAlignment="1" applyProtection="1">
      <alignment horizontal="right" wrapText="1"/>
    </xf>
    <xf numFmtId="165" fontId="6" fillId="0" borderId="18" xfId="2" applyNumberFormat="1" applyFont="1" applyFill="1" applyBorder="1" applyAlignment="1" applyProtection="1">
      <alignment horizontal="right" wrapText="1"/>
    </xf>
    <xf numFmtId="0" fontId="7" fillId="0" borderId="2" xfId="3" applyFont="1" applyBorder="1" applyAlignment="1" applyProtection="1">
      <alignment horizontal="left" vertical="center"/>
    </xf>
    <xf numFmtId="0" fontId="6" fillId="0" borderId="17" xfId="3" applyFont="1" applyBorder="1" applyAlignment="1" applyProtection="1">
      <alignment horizontal="left" vertical="center" wrapText="1"/>
    </xf>
    <xf numFmtId="0" fontId="6" fillId="0" borderId="6" xfId="3" applyFont="1" applyBorder="1" applyAlignment="1" applyProtection="1">
      <alignment horizontal="left" vertical="center" wrapText="1"/>
    </xf>
    <xf numFmtId="0" fontId="6" fillId="0" borderId="18" xfId="3" applyFont="1" applyBorder="1" applyAlignment="1" applyProtection="1">
      <alignment horizontal="left" vertical="center" wrapText="1"/>
    </xf>
    <xf numFmtId="0" fontId="6" fillId="0" borderId="31"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32" xfId="3" applyFont="1" applyBorder="1" applyAlignment="1" applyProtection="1">
      <alignment horizontal="left" vertical="center" wrapText="1"/>
    </xf>
    <xf numFmtId="0" fontId="6" fillId="0" borderId="15" xfId="3" applyFont="1" applyBorder="1" applyAlignment="1" applyProtection="1">
      <alignment horizontal="left" vertical="center" wrapText="1"/>
    </xf>
    <xf numFmtId="0" fontId="6" fillId="0" borderId="1" xfId="3" applyFont="1" applyBorder="1" applyAlignment="1" applyProtection="1">
      <alignment horizontal="left" vertical="center" wrapText="1"/>
    </xf>
    <xf numFmtId="0" fontId="6" fillId="0" borderId="16" xfId="3" applyFont="1" applyBorder="1" applyAlignment="1" applyProtection="1">
      <alignment horizontal="left" vertical="center" wrapText="1"/>
    </xf>
    <xf numFmtId="44" fontId="6" fillId="4" borderId="14" xfId="2" applyNumberFormat="1" applyFont="1" applyFill="1" applyBorder="1" applyAlignment="1" applyProtection="1">
      <alignment horizontal="center" vertical="center"/>
    </xf>
    <xf numFmtId="44" fontId="6" fillId="4" borderId="33" xfId="2" applyNumberFormat="1" applyFont="1" applyFill="1" applyBorder="1" applyAlignment="1" applyProtection="1">
      <alignment horizontal="center" vertical="center"/>
    </xf>
    <xf numFmtId="44" fontId="6" fillId="4" borderId="29" xfId="2" applyNumberFormat="1" applyFont="1" applyFill="1" applyBorder="1" applyAlignment="1" applyProtection="1">
      <alignment horizontal="center" vertical="center"/>
    </xf>
    <xf numFmtId="165" fontId="6" fillId="5" borderId="28" xfId="2" applyNumberFormat="1" applyFont="1" applyFill="1" applyBorder="1" applyAlignment="1" applyProtection="1">
      <alignment horizontal="center" vertical="center"/>
    </xf>
    <xf numFmtId="165" fontId="6" fillId="5" borderId="19" xfId="2" applyNumberFormat="1" applyFont="1" applyFill="1" applyBorder="1" applyAlignment="1" applyProtection="1">
      <alignment horizontal="center" vertical="center"/>
    </xf>
    <xf numFmtId="165" fontId="6" fillId="5" borderId="37" xfId="2" applyNumberFormat="1" applyFont="1" applyFill="1" applyBorder="1" applyAlignment="1" applyProtection="1">
      <alignment horizontal="center" vertical="center"/>
    </xf>
    <xf numFmtId="165" fontId="6" fillId="5" borderId="34" xfId="2" applyNumberFormat="1" applyFont="1" applyFill="1" applyBorder="1" applyAlignment="1" applyProtection="1">
      <alignment horizontal="center" vertical="center"/>
    </xf>
    <xf numFmtId="165" fontId="6" fillId="5" borderId="27" xfId="2" applyNumberFormat="1" applyFont="1" applyFill="1" applyBorder="1" applyAlignment="1" applyProtection="1">
      <alignment horizontal="center" vertical="center"/>
    </xf>
    <xf numFmtId="165" fontId="6" fillId="5" borderId="20" xfId="2" applyNumberFormat="1" applyFont="1" applyFill="1" applyBorder="1" applyAlignment="1" applyProtection="1">
      <alignment horizontal="center" vertical="center"/>
    </xf>
    <xf numFmtId="44" fontId="6" fillId="0" borderId="38" xfId="2" applyNumberFormat="1" applyFont="1" applyFill="1" applyBorder="1" applyAlignment="1" applyProtection="1">
      <alignment horizontal="center" vertical="center"/>
    </xf>
    <xf numFmtId="44" fontId="6" fillId="0" borderId="39" xfId="2" applyNumberFormat="1" applyFont="1" applyFill="1" applyBorder="1" applyAlignment="1" applyProtection="1">
      <alignment horizontal="center" vertical="center"/>
    </xf>
    <xf numFmtId="44" fontId="6" fillId="0" borderId="35" xfId="2" applyNumberFormat="1" applyFont="1" applyFill="1" applyBorder="1" applyAlignment="1" applyProtection="1">
      <alignment horizontal="center" vertical="center"/>
    </xf>
    <xf numFmtId="0" fontId="6" fillId="0" borderId="2" xfId="0" applyFont="1" applyBorder="1" applyAlignment="1" applyProtection="1">
      <alignment horizontal="center" vertical="top" wrapText="1"/>
    </xf>
    <xf numFmtId="0" fontId="6" fillId="0" borderId="3" xfId="0" applyFont="1" applyBorder="1" applyAlignment="1" applyProtection="1">
      <alignment horizontal="center" vertical="top" wrapText="1"/>
    </xf>
    <xf numFmtId="0" fontId="6" fillId="0" borderId="14" xfId="0" applyFont="1" applyBorder="1" applyAlignment="1" applyProtection="1">
      <alignment horizontal="center" vertical="top" wrapText="1"/>
    </xf>
    <xf numFmtId="0" fontId="6" fillId="0" borderId="31" xfId="0" applyFont="1" applyBorder="1" applyAlignment="1" applyProtection="1">
      <alignment horizontal="right" vertical="center"/>
    </xf>
    <xf numFmtId="0" fontId="6" fillId="0" borderId="0" xfId="0" applyFont="1" applyAlignment="1" applyProtection="1">
      <alignment horizontal="right" vertical="center"/>
    </xf>
    <xf numFmtId="0" fontId="6" fillId="0" borderId="34" xfId="0" applyFont="1" applyBorder="1" applyAlignment="1" applyProtection="1">
      <alignment horizontal="right" vertical="center"/>
    </xf>
    <xf numFmtId="0" fontId="6" fillId="0" borderId="15" xfId="0" applyFont="1" applyBorder="1" applyAlignment="1" applyProtection="1">
      <alignment horizontal="right" vertical="center"/>
    </xf>
    <xf numFmtId="0" fontId="6" fillId="0" borderId="1" xfId="0" applyFont="1" applyBorder="1" applyAlignment="1" applyProtection="1">
      <alignment horizontal="right" vertical="center"/>
    </xf>
    <xf numFmtId="0" fontId="6" fillId="0" borderId="20" xfId="0" applyFont="1" applyBorder="1" applyAlignment="1" applyProtection="1">
      <alignment horizontal="right" vertical="center"/>
    </xf>
    <xf numFmtId="0" fontId="7" fillId="0" borderId="17"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7" fillId="0" borderId="19" xfId="0" applyFont="1" applyBorder="1" applyAlignment="1" applyProtection="1">
      <alignment horizontal="right" vertical="center" wrapText="1"/>
    </xf>
    <xf numFmtId="0" fontId="7" fillId="0" borderId="15" xfId="0" applyFont="1" applyBorder="1" applyAlignment="1" applyProtection="1">
      <alignment horizontal="right" vertical="center" wrapText="1"/>
    </xf>
    <xf numFmtId="0" fontId="7" fillId="0" borderId="1"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165" fontId="7" fillId="5" borderId="28" xfId="2" applyNumberFormat="1" applyFont="1" applyFill="1" applyBorder="1" applyAlignment="1" applyProtection="1">
      <alignment horizontal="center" vertical="center"/>
    </xf>
    <xf numFmtId="165" fontId="7" fillId="5" borderId="19" xfId="2" applyNumberFormat="1" applyFont="1" applyFill="1" applyBorder="1" applyAlignment="1" applyProtection="1">
      <alignment horizontal="center" vertical="center"/>
    </xf>
    <xf numFmtId="165" fontId="7" fillId="5" borderId="27" xfId="2" applyNumberFormat="1" applyFont="1" applyFill="1" applyBorder="1" applyAlignment="1" applyProtection="1">
      <alignment horizontal="center" vertical="center"/>
    </xf>
    <xf numFmtId="165" fontId="7" fillId="5" borderId="20" xfId="2" applyNumberFormat="1"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3" xfId="2" applyNumberFormat="1" applyFont="1" applyFill="1" applyBorder="1" applyAlignment="1" applyProtection="1">
      <alignment horizontal="left" vertical="center" wrapText="1"/>
    </xf>
    <xf numFmtId="0" fontId="7" fillId="0" borderId="5" xfId="2" applyNumberFormat="1" applyFont="1" applyFill="1" applyBorder="1" applyAlignment="1" applyProtection="1">
      <alignment horizontal="left" vertical="center" wrapText="1"/>
    </xf>
    <xf numFmtId="0" fontId="7" fillId="0" borderId="7" xfId="2" applyNumberFormat="1" applyFont="1" applyFill="1" applyBorder="1" applyAlignment="1" applyProtection="1">
      <alignment horizontal="left" vertical="center" wrapText="1"/>
    </xf>
    <xf numFmtId="0" fontId="7" fillId="0" borderId="15" xfId="2"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0" fontId="7" fillId="0" borderId="17" xfId="3" applyFont="1" applyBorder="1" applyAlignment="1" applyProtection="1">
      <alignment horizontal="left" vertical="center"/>
    </xf>
    <xf numFmtId="0" fontId="7" fillId="0" borderId="6" xfId="3" applyFont="1" applyBorder="1" applyAlignment="1" applyProtection="1">
      <alignment horizontal="left" vertical="center"/>
    </xf>
    <xf numFmtId="0" fontId="7" fillId="0" borderId="18" xfId="3" applyFont="1" applyBorder="1" applyAlignment="1" applyProtection="1">
      <alignment horizontal="left" vertical="center"/>
    </xf>
    <xf numFmtId="0" fontId="7" fillId="0" borderId="31" xfId="3" applyFont="1" applyBorder="1" applyAlignment="1" applyProtection="1">
      <alignment horizontal="left" vertical="center"/>
    </xf>
    <xf numFmtId="0" fontId="7" fillId="0" borderId="0" xfId="3" applyFont="1" applyBorder="1" applyAlignment="1" applyProtection="1">
      <alignment horizontal="left" vertical="center"/>
    </xf>
    <xf numFmtId="0" fontId="7" fillId="0" borderId="32" xfId="3" applyFont="1" applyBorder="1" applyAlignment="1" applyProtection="1">
      <alignment horizontal="left" vertical="center"/>
    </xf>
    <xf numFmtId="0" fontId="7" fillId="0" borderId="15" xfId="3" applyFont="1" applyBorder="1" applyAlignment="1" applyProtection="1">
      <alignment horizontal="left" vertical="center"/>
    </xf>
    <xf numFmtId="0" fontId="7" fillId="0" borderId="1" xfId="3" applyFont="1" applyBorder="1" applyAlignment="1" applyProtection="1">
      <alignment horizontal="left" vertical="center"/>
    </xf>
    <xf numFmtId="0" fontId="7" fillId="0" borderId="16" xfId="3" applyFont="1" applyBorder="1" applyAlignment="1" applyProtection="1">
      <alignment horizontal="left" vertical="center"/>
    </xf>
    <xf numFmtId="0" fontId="7" fillId="0" borderId="17" xfId="0" applyFont="1" applyFill="1" applyBorder="1" applyAlignment="1" applyProtection="1">
      <alignment horizontal="right" vertical="center" wrapText="1"/>
    </xf>
    <xf numFmtId="0" fontId="7" fillId="0" borderId="6" xfId="0" applyFont="1" applyFill="1" applyBorder="1" applyAlignment="1" applyProtection="1">
      <alignment horizontal="right" vertical="center" wrapText="1"/>
    </xf>
    <xf numFmtId="0" fontId="7" fillId="0" borderId="31"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15" xfId="0" applyFont="1" applyFill="1" applyBorder="1" applyAlignment="1" applyProtection="1">
      <alignment horizontal="right" vertical="center" wrapText="1"/>
    </xf>
    <xf numFmtId="0" fontId="7" fillId="0" borderId="1" xfId="0" applyFont="1" applyFill="1" applyBorder="1" applyAlignment="1" applyProtection="1">
      <alignment horizontal="right" vertical="center" wrapText="1"/>
    </xf>
    <xf numFmtId="165" fontId="7" fillId="5" borderId="37" xfId="2" applyNumberFormat="1" applyFont="1" applyFill="1" applyBorder="1" applyAlignment="1" applyProtection="1">
      <alignment horizontal="center" vertical="center"/>
    </xf>
    <xf numFmtId="165" fontId="7" fillId="5" borderId="34" xfId="2" applyNumberFormat="1" applyFont="1" applyFill="1" applyBorder="1" applyAlignment="1" applyProtection="1">
      <alignment horizontal="center" vertical="center"/>
    </xf>
    <xf numFmtId="0" fontId="7" fillId="0" borderId="14" xfId="2" applyNumberFormat="1" applyFont="1" applyFill="1" applyBorder="1" applyAlignment="1" applyProtection="1">
      <alignment horizontal="center" vertical="center"/>
    </xf>
    <xf numFmtId="0" fontId="7" fillId="0" borderId="33" xfId="2" applyNumberFormat="1" applyFont="1" applyFill="1" applyBorder="1" applyAlignment="1" applyProtection="1">
      <alignment horizontal="center" vertical="center"/>
    </xf>
    <xf numFmtId="0" fontId="7" fillId="0" borderId="29" xfId="2" applyNumberFormat="1" applyFont="1" applyFill="1" applyBorder="1" applyAlignment="1" applyProtection="1">
      <alignment horizontal="center" vertical="center"/>
    </xf>
    <xf numFmtId="0" fontId="7" fillId="0" borderId="31"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34" xfId="0" applyFont="1" applyBorder="1" applyAlignment="1" applyProtection="1">
      <alignment horizontal="right" vertical="center" wrapText="1"/>
    </xf>
    <xf numFmtId="0" fontId="7" fillId="0" borderId="19" xfId="0" applyFont="1" applyFill="1" applyBorder="1" applyAlignment="1" applyProtection="1">
      <alignment horizontal="right" vertical="center" wrapText="1"/>
    </xf>
    <xf numFmtId="0" fontId="7" fillId="0" borderId="34" xfId="0" applyFont="1" applyFill="1" applyBorder="1" applyAlignment="1" applyProtection="1">
      <alignment horizontal="right" vertical="center" wrapText="1"/>
    </xf>
    <xf numFmtId="0" fontId="7" fillId="0" borderId="20" xfId="0" applyFont="1" applyFill="1" applyBorder="1" applyAlignment="1" applyProtection="1">
      <alignment horizontal="right" vertical="center" wrapText="1"/>
    </xf>
    <xf numFmtId="0" fontId="6" fillId="0" borderId="8" xfId="0" applyFont="1" applyBorder="1" applyAlignment="1" applyProtection="1">
      <alignment horizontal="center" vertical="top" wrapText="1"/>
    </xf>
    <xf numFmtId="0" fontId="6" fillId="0" borderId="30" xfId="0" applyFont="1" applyBorder="1" applyAlignment="1" applyProtection="1">
      <alignment horizontal="center" vertical="top" wrapText="1"/>
    </xf>
    <xf numFmtId="0" fontId="6" fillId="0" borderId="2" xfId="0" applyFont="1" applyFill="1" applyBorder="1" applyAlignment="1" applyProtection="1">
      <alignment horizontal="center" vertical="top" wrapText="1"/>
    </xf>
    <xf numFmtId="0" fontId="6" fillId="0" borderId="3" xfId="0" applyFont="1" applyFill="1" applyBorder="1" applyAlignment="1" applyProtection="1">
      <alignment horizontal="center" vertical="top" wrapText="1"/>
    </xf>
    <xf numFmtId="0" fontId="6" fillId="0" borderId="14" xfId="0" applyFont="1" applyFill="1" applyBorder="1" applyAlignment="1" applyProtection="1">
      <alignment horizontal="center" vertical="top" wrapText="1"/>
    </xf>
  </cellXfs>
  <cellStyles count="9">
    <cellStyle name="Comma" xfId="1" builtinId="3"/>
    <cellStyle name="Currency" xfId="2" builtinId="4"/>
    <cellStyle name="Normal" xfId="0" builtinId="0"/>
    <cellStyle name="Normal 2" xfId="3" xr:uid="{00000000-0005-0000-0000-000003000000}"/>
    <cellStyle name="Normal 2 2" xfId="7" xr:uid="{00000000-0005-0000-0000-000004000000}"/>
    <cellStyle name="Normal 3" xfId="5" xr:uid="{00000000-0005-0000-0000-000005000000}"/>
    <cellStyle name="Normal 3 2" xfId="6" xr:uid="{00000000-0005-0000-0000-000006000000}"/>
    <cellStyle name="Percent" xfId="4" builtinId="5"/>
    <cellStyle name="Percent 2" xfId="8" xr:uid="{00000000-0005-0000-0000-000008000000}"/>
  </cellStyles>
  <dxfs count="37">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4E1E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O51"/>
  <sheetViews>
    <sheetView tabSelected="1" zoomScaleNormal="100" zoomScaleSheetLayoutView="100" workbookViewId="0">
      <selection activeCell="G7" sqref="G7:AK7"/>
    </sheetView>
  </sheetViews>
  <sheetFormatPr defaultColWidth="9.140625" defaultRowHeight="12.75" x14ac:dyDescent="0.2"/>
  <cols>
    <col min="1" max="2" width="5" style="8" customWidth="1"/>
    <col min="3" max="4" width="4.140625" style="8" customWidth="1"/>
    <col min="5" max="5" width="6.28515625" style="8" customWidth="1"/>
    <col min="6" max="6" width="5" style="8" customWidth="1"/>
    <col min="7" max="7" width="6.7109375" style="8" customWidth="1"/>
    <col min="8" max="8" width="6.42578125" style="8" customWidth="1"/>
    <col min="9" max="9" width="4.7109375" style="8" customWidth="1"/>
    <col min="10" max="11" width="4" style="8" customWidth="1"/>
    <col min="12" max="14" width="4.140625" style="8" customWidth="1"/>
    <col min="15" max="20" width="4.28515625" style="8" customWidth="1"/>
    <col min="21" max="24" width="3.85546875" style="8" customWidth="1"/>
    <col min="25" max="28" width="3.42578125" style="8" customWidth="1"/>
    <col min="29" max="31" width="4.140625" style="8" customWidth="1"/>
    <col min="32" max="34" width="5.42578125" style="8" customWidth="1"/>
    <col min="35" max="37" width="4.140625" style="8" customWidth="1"/>
    <col min="38" max="46" width="3.7109375" style="8" customWidth="1"/>
    <col min="47" max="47" width="2.42578125" style="8" customWidth="1"/>
    <col min="48" max="92" width="3.7109375" style="8" customWidth="1"/>
    <col min="93" max="16384" width="9.140625" style="8"/>
  </cols>
  <sheetData>
    <row r="1" spans="1:67" ht="32.25" customHeight="1" x14ac:dyDescent="0.25">
      <c r="A1" s="144"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3"/>
      <c r="AM1" s="13"/>
      <c r="AN1" s="13"/>
      <c r="AO1" s="13"/>
      <c r="AP1" s="13"/>
      <c r="AQ1" s="13"/>
      <c r="AR1" s="13"/>
      <c r="AS1" s="13"/>
      <c r="AT1" s="13"/>
      <c r="AU1" s="13"/>
      <c r="AV1" s="64"/>
      <c r="AW1" s="12"/>
      <c r="AX1" s="12"/>
      <c r="AY1" s="93"/>
      <c r="AZ1" s="93"/>
      <c r="BA1" s="93" t="s">
        <v>1</v>
      </c>
      <c r="BB1" s="93" t="s">
        <v>2</v>
      </c>
      <c r="BC1" s="93"/>
      <c r="BD1" s="93"/>
      <c r="BE1" s="93"/>
      <c r="BF1" s="93"/>
      <c r="BG1" s="93"/>
      <c r="BH1" s="93"/>
      <c r="BI1" s="93"/>
      <c r="BJ1" s="93"/>
      <c r="BK1" s="12"/>
      <c r="BL1" s="12"/>
      <c r="BM1" s="64"/>
      <c r="BN1" s="64"/>
      <c r="BO1" s="64"/>
    </row>
    <row r="2" spans="1:67" ht="21.75" customHeight="1" x14ac:dyDescent="0.2">
      <c r="A2" s="113" t="s">
        <v>3</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3"/>
      <c r="AM2" s="13"/>
      <c r="AN2" s="13"/>
      <c r="AO2" s="13"/>
      <c r="AP2" s="13"/>
      <c r="AQ2" s="13"/>
      <c r="AR2" s="13"/>
      <c r="AS2" s="13"/>
      <c r="AT2" s="13"/>
      <c r="AU2" s="13"/>
      <c r="AV2" s="64"/>
      <c r="AW2" s="12"/>
      <c r="AX2" s="12"/>
      <c r="AY2" s="93"/>
      <c r="AZ2" s="93"/>
      <c r="BA2" s="93" t="s">
        <v>4</v>
      </c>
      <c r="BB2" s="93" t="s">
        <v>5</v>
      </c>
      <c r="BC2" s="93"/>
      <c r="BD2" s="93"/>
      <c r="BE2" s="93"/>
      <c r="BF2" s="93"/>
      <c r="BG2" s="93"/>
      <c r="BH2" s="93"/>
      <c r="BI2" s="93"/>
      <c r="BJ2" s="93"/>
      <c r="BK2" s="12"/>
      <c r="BL2" s="12"/>
      <c r="BM2" s="64"/>
      <c r="BN2" s="64"/>
      <c r="BO2" s="64"/>
    </row>
    <row r="3" spans="1:67"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64"/>
      <c r="AW3" s="12"/>
      <c r="AX3" s="12"/>
      <c r="AY3" s="93"/>
      <c r="AZ3" s="93" t="s">
        <v>6</v>
      </c>
      <c r="BA3" s="93" t="s">
        <v>7</v>
      </c>
      <c r="BB3" s="93" t="s">
        <v>8</v>
      </c>
      <c r="BC3" s="93"/>
      <c r="BD3" s="93"/>
      <c r="BE3" s="93"/>
      <c r="BF3" s="93"/>
      <c r="BG3" s="93"/>
      <c r="BH3" s="93"/>
      <c r="BI3" s="93"/>
      <c r="BJ3" s="93"/>
      <c r="BK3" s="12"/>
      <c r="BL3" s="12"/>
      <c r="BM3" s="64"/>
      <c r="BN3" s="64"/>
      <c r="BO3" s="64"/>
    </row>
    <row r="4" spans="1:67" ht="19.5" customHeight="1" x14ac:dyDescent="0.2">
      <c r="A4" s="2" t="s">
        <v>9</v>
      </c>
      <c r="B4" s="2"/>
      <c r="C4" s="2"/>
      <c r="D4" s="2"/>
      <c r="E4" s="2"/>
      <c r="F4" s="2"/>
      <c r="G4" s="148" t="s">
        <v>10</v>
      </c>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3"/>
      <c r="AM4" s="13"/>
      <c r="AN4" s="13"/>
      <c r="AO4" s="13"/>
      <c r="AP4" s="13"/>
      <c r="AQ4" s="13"/>
      <c r="AR4" s="13"/>
      <c r="AS4" s="13"/>
      <c r="AT4" s="13"/>
      <c r="AU4" s="13"/>
      <c r="AV4" s="64"/>
      <c r="AW4" s="12"/>
      <c r="AX4" s="12"/>
      <c r="AY4" s="93"/>
      <c r="AZ4" s="93" t="s">
        <v>11</v>
      </c>
      <c r="BA4" s="93" t="s">
        <v>12</v>
      </c>
      <c r="BB4" s="93" t="s">
        <v>13</v>
      </c>
      <c r="BC4" s="93"/>
      <c r="BD4" s="93"/>
      <c r="BE4" s="93"/>
      <c r="BF4" s="93"/>
      <c r="BG4" s="93"/>
      <c r="BH4" s="93"/>
      <c r="BI4" s="93"/>
      <c r="BJ4" s="93"/>
      <c r="BK4" s="12"/>
      <c r="BL4" s="12"/>
      <c r="BM4" s="64"/>
      <c r="BN4" s="64"/>
      <c r="BO4" s="64"/>
    </row>
    <row r="5" spans="1:67" ht="19.5" customHeight="1" x14ac:dyDescent="0.2">
      <c r="A5" s="2" t="s">
        <v>14</v>
      </c>
      <c r="B5" s="2"/>
      <c r="C5" s="2"/>
      <c r="D5" s="2"/>
      <c r="E5" s="2"/>
      <c r="F5" s="2"/>
      <c r="G5" s="183" t="s">
        <v>15</v>
      </c>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3"/>
      <c r="AM5" s="13"/>
      <c r="AN5" s="13"/>
      <c r="AO5" s="13"/>
      <c r="AP5" s="13"/>
      <c r="AQ5" s="13"/>
      <c r="AR5" s="13"/>
      <c r="AS5" s="13"/>
      <c r="AT5" s="13"/>
      <c r="AU5" s="13"/>
      <c r="AV5" s="64"/>
      <c r="AW5" s="12"/>
      <c r="AX5" s="12"/>
      <c r="AY5" s="93"/>
      <c r="AZ5" s="93"/>
      <c r="BA5" s="93"/>
      <c r="BB5" s="93" t="s">
        <v>16</v>
      </c>
      <c r="BC5" s="93"/>
      <c r="BD5" s="93"/>
      <c r="BE5" s="93"/>
      <c r="BF5" s="93"/>
      <c r="BG5" s="93"/>
      <c r="BH5" s="93"/>
      <c r="BI5" s="93"/>
      <c r="BJ5" s="93"/>
      <c r="BK5" s="12"/>
      <c r="BL5" s="12"/>
      <c r="BM5" s="64"/>
      <c r="BN5" s="64"/>
      <c r="BO5" s="64"/>
    </row>
    <row r="6" spans="1:67" ht="19.5" customHeight="1" x14ac:dyDescent="0.2">
      <c r="A6" s="2" t="s">
        <v>17</v>
      </c>
      <c r="B6" s="2"/>
      <c r="C6" s="2"/>
      <c r="D6" s="2"/>
      <c r="E6" s="2"/>
      <c r="F6" s="2"/>
      <c r="G6" s="149" t="s">
        <v>4</v>
      </c>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3"/>
      <c r="AM6" s="13"/>
      <c r="AN6" s="13"/>
      <c r="AO6" s="13"/>
      <c r="AP6" s="13"/>
      <c r="AQ6" s="13"/>
      <c r="AR6" s="13"/>
      <c r="AS6" s="13"/>
      <c r="AT6" s="13"/>
      <c r="AU6" s="13"/>
      <c r="AV6" s="64"/>
      <c r="AW6" s="12"/>
      <c r="AX6" s="12"/>
      <c r="AY6" s="93"/>
      <c r="AZ6" s="93" t="s">
        <v>18</v>
      </c>
      <c r="BA6" s="93" t="s">
        <v>19</v>
      </c>
      <c r="BB6" s="93" t="s">
        <v>20</v>
      </c>
      <c r="BC6" s="93"/>
      <c r="BD6" s="93"/>
      <c r="BE6" s="93"/>
      <c r="BF6" s="93"/>
      <c r="BG6" s="93"/>
      <c r="BH6" s="93"/>
      <c r="BI6" s="93"/>
      <c r="BJ6" s="93"/>
      <c r="BK6" s="12"/>
      <c r="BL6" s="12"/>
      <c r="BM6" s="64"/>
      <c r="BN6" s="64"/>
      <c r="BO6" s="64"/>
    </row>
    <row r="7" spans="1:67" ht="19.5" customHeight="1" x14ac:dyDescent="0.2">
      <c r="A7" s="14" t="s">
        <v>21</v>
      </c>
      <c r="B7" s="14"/>
      <c r="C7" s="14"/>
      <c r="D7" s="14"/>
      <c r="E7" s="14"/>
      <c r="F7" s="14"/>
      <c r="G7" s="150" t="s">
        <v>2</v>
      </c>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3"/>
      <c r="AM7" s="13"/>
      <c r="AN7" s="13"/>
      <c r="AO7" s="13"/>
      <c r="AP7" s="13"/>
      <c r="AQ7" s="13"/>
      <c r="AR7" s="13"/>
      <c r="AS7" s="13"/>
      <c r="AT7" s="13"/>
      <c r="AU7" s="13"/>
      <c r="AV7" s="64"/>
      <c r="AW7" s="12"/>
      <c r="AX7" s="12"/>
      <c r="AY7" s="93"/>
      <c r="AZ7" s="93" t="s">
        <v>22</v>
      </c>
      <c r="BA7" s="93"/>
      <c r="BB7" s="93" t="s">
        <v>23</v>
      </c>
      <c r="BC7" s="93"/>
      <c r="BD7" s="93"/>
      <c r="BE7" s="93"/>
      <c r="BF7" s="93"/>
      <c r="BG7" s="93"/>
      <c r="BH7" s="93"/>
      <c r="BI7" s="93"/>
      <c r="BJ7" s="93"/>
      <c r="BK7" s="12"/>
      <c r="BL7" s="12"/>
      <c r="BM7" s="64"/>
      <c r="BN7" s="64"/>
      <c r="BO7" s="64"/>
    </row>
    <row r="8" spans="1:67" s="16" customFormat="1" ht="23.25" hidden="1" customHeight="1" x14ac:dyDescent="0.2">
      <c r="A8" s="15" t="s">
        <v>273</v>
      </c>
      <c r="B8" s="15"/>
      <c r="C8" s="15"/>
      <c r="D8" s="15"/>
      <c r="F8" s="17"/>
      <c r="G8" s="150" t="s">
        <v>274</v>
      </c>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V8" s="65"/>
      <c r="AW8" s="19"/>
      <c r="AX8" s="19"/>
      <c r="AY8" s="41"/>
      <c r="AZ8" s="39" t="s">
        <v>24</v>
      </c>
      <c r="BA8" s="41"/>
      <c r="BB8" s="93" t="s">
        <v>25</v>
      </c>
      <c r="BC8" s="41"/>
      <c r="BD8" s="41"/>
      <c r="BE8" s="41"/>
      <c r="BF8" s="41"/>
      <c r="BG8" s="41"/>
      <c r="BH8" s="41"/>
      <c r="BI8" s="41"/>
      <c r="BJ8" s="41"/>
      <c r="BK8" s="19"/>
      <c r="BL8" s="19"/>
      <c r="BM8" s="65"/>
      <c r="BN8" s="65"/>
      <c r="BO8" s="65"/>
    </row>
    <row r="9" spans="1:67" s="16" customFormat="1" ht="21.95" hidden="1" customHeight="1" x14ac:dyDescent="0.2">
      <c r="A9" s="15" t="s">
        <v>26</v>
      </c>
      <c r="B9" s="15"/>
      <c r="C9" s="15"/>
      <c r="D9" s="15"/>
      <c r="F9" s="17"/>
      <c r="G9" s="154" t="s">
        <v>6</v>
      </c>
      <c r="H9" s="154"/>
      <c r="I9" s="154"/>
      <c r="J9" s="154"/>
      <c r="K9" s="154"/>
      <c r="L9" s="154"/>
      <c r="M9" s="154"/>
      <c r="N9" s="154"/>
      <c r="O9" s="154"/>
      <c r="P9" s="154"/>
      <c r="Q9" s="154"/>
      <c r="R9" s="154"/>
      <c r="S9" s="154"/>
      <c r="T9" s="155" t="s">
        <v>27</v>
      </c>
      <c r="U9" s="155"/>
      <c r="V9" s="155"/>
      <c r="W9" s="155"/>
      <c r="X9" s="155"/>
      <c r="Y9" s="155"/>
      <c r="Z9" s="154" t="s">
        <v>6</v>
      </c>
      <c r="AA9" s="154"/>
      <c r="AB9" s="154"/>
      <c r="AC9" s="154"/>
      <c r="AD9" s="154"/>
      <c r="AE9" s="154"/>
      <c r="AF9" s="154"/>
      <c r="AG9" s="154"/>
      <c r="AH9" s="154"/>
      <c r="AI9" s="154"/>
      <c r="AJ9" s="154"/>
      <c r="AK9" s="154"/>
      <c r="AV9" s="65"/>
      <c r="AW9" s="19"/>
      <c r="AX9" s="19"/>
      <c r="AY9" s="41"/>
      <c r="AZ9" s="39" t="s">
        <v>28</v>
      </c>
      <c r="BA9" s="41"/>
      <c r="BB9" s="93" t="s">
        <v>29</v>
      </c>
      <c r="BC9" s="93" t="s">
        <v>25</v>
      </c>
      <c r="BD9" s="41"/>
      <c r="BE9" s="41"/>
      <c r="BF9" s="41"/>
      <c r="BG9" s="41"/>
      <c r="BH9" s="41"/>
      <c r="BI9" s="41"/>
      <c r="BJ9" s="41"/>
      <c r="BK9" s="19"/>
      <c r="BL9" s="19"/>
      <c r="BM9" s="65"/>
      <c r="BN9" s="65"/>
      <c r="BO9" s="65"/>
    </row>
    <row r="10" spans="1:67" s="16" customFormat="1" ht="23.25" customHeight="1" x14ac:dyDescent="0.2">
      <c r="A10" s="153" t="s">
        <v>30</v>
      </c>
      <c r="B10" s="153"/>
      <c r="C10" s="153"/>
      <c r="D10" s="153"/>
      <c r="E10" s="153"/>
      <c r="F10" s="153"/>
      <c r="G10" s="151" t="s">
        <v>31</v>
      </c>
      <c r="H10" s="151"/>
      <c r="I10" s="151"/>
      <c r="J10" s="151"/>
      <c r="K10" s="151"/>
      <c r="L10" s="151"/>
      <c r="M10" s="151"/>
      <c r="N10" s="151"/>
      <c r="O10" s="151"/>
      <c r="P10" s="151"/>
      <c r="Q10" s="151"/>
      <c r="R10" s="151"/>
      <c r="S10" s="151"/>
      <c r="T10" s="152"/>
      <c r="U10" s="152"/>
      <c r="V10" s="152"/>
      <c r="W10" s="152"/>
      <c r="X10" s="152"/>
      <c r="Y10" s="152"/>
      <c r="Z10" s="151"/>
      <c r="AA10" s="151"/>
      <c r="AB10" s="151"/>
      <c r="AC10" s="151"/>
      <c r="AD10" s="151"/>
      <c r="AE10" s="151"/>
      <c r="AF10" s="151"/>
      <c r="AG10" s="151"/>
      <c r="AH10" s="151"/>
      <c r="AI10" s="151"/>
      <c r="AJ10" s="151"/>
      <c r="AK10" s="151"/>
      <c r="AV10" s="65"/>
      <c r="AW10" s="19"/>
      <c r="AX10" s="19"/>
      <c r="AY10" s="41"/>
      <c r="AZ10" s="39" t="s">
        <v>32</v>
      </c>
      <c r="BA10" s="41"/>
      <c r="BB10" s="41" t="s">
        <v>33</v>
      </c>
      <c r="BC10" s="41"/>
      <c r="BD10" s="41"/>
      <c r="BE10" s="41"/>
      <c r="BF10" s="41"/>
      <c r="BG10" s="41"/>
      <c r="BH10" s="41"/>
      <c r="BI10" s="41"/>
      <c r="BJ10" s="41"/>
      <c r="BK10" s="19"/>
      <c r="BL10" s="19"/>
      <c r="BM10" s="65"/>
      <c r="BN10" s="65"/>
      <c r="BO10" s="65"/>
    </row>
    <row r="11" spans="1:67" ht="8.25" customHeight="1" x14ac:dyDescent="0.2">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3"/>
      <c r="AM11" s="13"/>
      <c r="AN11" s="13"/>
      <c r="AO11" s="13"/>
      <c r="AP11" s="13"/>
      <c r="AQ11" s="13"/>
      <c r="AR11" s="13"/>
      <c r="AS11" s="13"/>
      <c r="AT11" s="13"/>
      <c r="AU11" s="13"/>
      <c r="AV11" s="64"/>
      <c r="AW11" s="12"/>
      <c r="AX11" s="12"/>
      <c r="AY11" s="93"/>
      <c r="AZ11" s="93" t="s">
        <v>34</v>
      </c>
      <c r="BA11" s="93"/>
      <c r="BB11" s="41"/>
      <c r="BC11" s="93"/>
      <c r="BD11" s="93"/>
      <c r="BE11" s="93"/>
      <c r="BF11" s="93"/>
      <c r="BG11" s="93"/>
      <c r="BH11" s="93"/>
      <c r="BI11" s="93"/>
      <c r="BJ11" s="93"/>
      <c r="BK11" s="12"/>
      <c r="BL11" s="12"/>
      <c r="BM11" s="64"/>
      <c r="BN11" s="64"/>
      <c r="BO11" s="64"/>
    </row>
    <row r="12" spans="1:67" ht="19.5" customHeight="1" x14ac:dyDescent="0.2">
      <c r="A12" s="141" t="s">
        <v>35</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t="s">
        <v>36</v>
      </c>
      <c r="Z12" s="141"/>
      <c r="AA12" s="141"/>
      <c r="AB12" s="141"/>
      <c r="AC12" s="141"/>
      <c r="AD12" s="141"/>
      <c r="AE12" s="141"/>
      <c r="AF12" s="141"/>
      <c r="AG12" s="141" t="s">
        <v>37</v>
      </c>
      <c r="AH12" s="141"/>
      <c r="AI12" s="141" t="s">
        <v>38</v>
      </c>
      <c r="AJ12" s="141"/>
      <c r="AK12" s="141"/>
      <c r="AL12" s="13"/>
      <c r="AM12" s="13"/>
      <c r="AN12" s="13"/>
      <c r="AO12" s="13"/>
      <c r="AP12" s="13"/>
      <c r="AQ12" s="13"/>
      <c r="AR12" s="13"/>
      <c r="AS12" s="13"/>
      <c r="AT12" s="13"/>
      <c r="AU12" s="13"/>
      <c r="AV12" s="64"/>
      <c r="AW12" s="12"/>
      <c r="AX12" s="12"/>
      <c r="AY12" s="93"/>
      <c r="AZ12" s="93"/>
      <c r="BA12" s="93"/>
      <c r="BB12" s="41"/>
      <c r="BC12" s="93"/>
      <c r="BD12" s="93"/>
      <c r="BE12" s="93"/>
      <c r="BF12" s="93"/>
      <c r="BG12" s="93"/>
      <c r="BH12" s="93"/>
      <c r="BI12" s="93"/>
      <c r="BJ12" s="93"/>
      <c r="BK12" s="12"/>
      <c r="BL12" s="12"/>
      <c r="BM12" s="64"/>
      <c r="BN12" s="64"/>
      <c r="BO12" s="64"/>
    </row>
    <row r="13" spans="1:67" ht="19.5" customHeight="1" x14ac:dyDescent="0.2">
      <c r="A13" s="146" t="s">
        <v>39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38" t="s">
        <v>40</v>
      </c>
      <c r="Z13" s="138"/>
      <c r="AA13" s="138"/>
      <c r="AB13" s="138"/>
      <c r="AC13" s="138"/>
      <c r="AD13" s="138"/>
      <c r="AE13" s="138"/>
      <c r="AF13" s="138"/>
      <c r="AG13" s="146" t="s">
        <v>41</v>
      </c>
      <c r="AH13" s="146"/>
      <c r="AI13" s="137" t="s">
        <v>42</v>
      </c>
      <c r="AJ13" s="137"/>
      <c r="AK13" s="137"/>
      <c r="AL13" s="13"/>
      <c r="AM13" s="13"/>
      <c r="AN13" s="13"/>
      <c r="AO13" s="13"/>
      <c r="AP13" s="13"/>
      <c r="AQ13" s="13"/>
      <c r="AR13" s="13"/>
      <c r="AS13" s="13"/>
      <c r="AT13" s="13"/>
      <c r="AU13" s="13"/>
      <c r="AV13" s="64"/>
      <c r="AW13" s="12"/>
      <c r="AX13" s="12"/>
      <c r="AY13" s="93"/>
      <c r="AZ13" s="93" t="s">
        <v>43</v>
      </c>
      <c r="BA13" s="93"/>
      <c r="BB13" s="93"/>
      <c r="BC13" s="93"/>
      <c r="BD13" s="93"/>
      <c r="BE13" s="93"/>
      <c r="BF13" s="93"/>
      <c r="BG13" s="93"/>
      <c r="BH13" s="93"/>
      <c r="BI13" s="93"/>
      <c r="BJ13" s="93"/>
      <c r="BK13" s="12"/>
      <c r="BL13" s="12"/>
      <c r="BM13" s="64"/>
      <c r="BN13" s="64"/>
      <c r="BO13" s="64"/>
    </row>
    <row r="14" spans="1:67"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64"/>
      <c r="AW14" s="12"/>
      <c r="AX14" s="12"/>
      <c r="AY14" s="93"/>
      <c r="AZ14" s="93" t="s">
        <v>44</v>
      </c>
      <c r="BA14" s="93"/>
      <c r="BB14" s="93"/>
      <c r="BC14" s="93"/>
      <c r="BD14" s="93"/>
      <c r="BE14" s="93"/>
      <c r="BF14" s="93"/>
      <c r="BG14" s="93"/>
      <c r="BH14" s="93"/>
      <c r="BI14" s="93"/>
      <c r="BJ14" s="93"/>
      <c r="BK14" s="12"/>
      <c r="BL14" s="12"/>
      <c r="BM14" s="64"/>
      <c r="BN14" s="64"/>
      <c r="BO14" s="64"/>
    </row>
    <row r="15" spans="1:67" ht="19.5" customHeight="1" x14ac:dyDescent="0.2">
      <c r="A15" s="141" t="s">
        <v>35</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t="s">
        <v>36</v>
      </c>
      <c r="Z15" s="141"/>
      <c r="AA15" s="141"/>
      <c r="AB15" s="141"/>
      <c r="AC15" s="141"/>
      <c r="AD15" s="141"/>
      <c r="AE15" s="141"/>
      <c r="AF15" s="141"/>
      <c r="AG15" s="141" t="s">
        <v>37</v>
      </c>
      <c r="AH15" s="141"/>
      <c r="AI15" s="141" t="s">
        <v>38</v>
      </c>
      <c r="AJ15" s="141"/>
      <c r="AK15" s="141"/>
      <c r="AL15" s="13"/>
      <c r="AM15" s="13"/>
      <c r="AN15" s="13"/>
      <c r="AO15" s="13"/>
      <c r="AP15" s="13"/>
      <c r="AQ15" s="13"/>
      <c r="AR15" s="13"/>
      <c r="AS15" s="13"/>
      <c r="AT15" s="13"/>
      <c r="AU15" s="13"/>
      <c r="AV15" s="64"/>
      <c r="AW15" s="12"/>
      <c r="AX15" s="12"/>
      <c r="AY15" s="93"/>
      <c r="AZ15" s="93" t="s">
        <v>45</v>
      </c>
      <c r="BA15" s="93"/>
      <c r="BB15" s="93"/>
      <c r="BC15" s="93"/>
      <c r="BD15" s="93"/>
      <c r="BE15" s="93"/>
      <c r="BF15" s="93"/>
      <c r="BG15" s="93"/>
      <c r="BH15" s="93"/>
      <c r="BI15" s="93"/>
      <c r="BJ15" s="93"/>
      <c r="BK15" s="12"/>
      <c r="BL15" s="12"/>
      <c r="BM15" s="64"/>
      <c r="BN15" s="64"/>
      <c r="BO15" s="64"/>
    </row>
    <row r="16" spans="1:67" ht="19.5" customHeight="1" x14ac:dyDescent="0.2">
      <c r="A16" s="146" t="s">
        <v>46</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38" t="s">
        <v>40</v>
      </c>
      <c r="Z16" s="138"/>
      <c r="AA16" s="138"/>
      <c r="AB16" s="138"/>
      <c r="AC16" s="138"/>
      <c r="AD16" s="138"/>
      <c r="AE16" s="138"/>
      <c r="AF16" s="138"/>
      <c r="AG16" s="146" t="s">
        <v>41</v>
      </c>
      <c r="AH16" s="146"/>
      <c r="AI16" s="137" t="s">
        <v>42</v>
      </c>
      <c r="AJ16" s="137"/>
      <c r="AK16" s="137"/>
      <c r="AL16" s="13"/>
      <c r="AM16" s="13"/>
      <c r="AN16" s="13"/>
      <c r="AO16" s="13"/>
      <c r="AP16" s="13"/>
      <c r="AQ16" s="13"/>
      <c r="AR16" s="13"/>
      <c r="AS16" s="13"/>
      <c r="AT16" s="13"/>
      <c r="AU16" s="13"/>
      <c r="AV16" s="64"/>
      <c r="AW16" s="12"/>
      <c r="AX16" s="12"/>
      <c r="AY16" s="93"/>
      <c r="AZ16" s="93"/>
      <c r="BA16" s="93"/>
      <c r="BB16" s="93"/>
      <c r="BC16" s="93"/>
      <c r="BD16" s="93"/>
      <c r="BE16" s="93"/>
      <c r="BF16" s="93"/>
      <c r="BG16" s="93"/>
      <c r="BH16" s="93"/>
      <c r="BI16" s="93"/>
      <c r="BJ16" s="93"/>
      <c r="BK16" s="12"/>
      <c r="BL16" s="12"/>
      <c r="BM16" s="64"/>
      <c r="BN16" s="64"/>
      <c r="BO16" s="64"/>
    </row>
    <row r="17" spans="1:67" ht="12.75" customHeight="1" x14ac:dyDescent="0.2">
      <c r="A17" s="13"/>
      <c r="B17" s="102"/>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180" t="s">
        <v>47</v>
      </c>
      <c r="AE17" s="180"/>
      <c r="AF17" s="38"/>
      <c r="AG17" s="38"/>
      <c r="AH17" s="38"/>
      <c r="AI17" s="38"/>
      <c r="AJ17" s="38"/>
      <c r="AK17" s="38"/>
      <c r="AL17" s="13"/>
      <c r="AM17" s="13"/>
      <c r="AN17" s="13"/>
      <c r="AO17" s="13"/>
      <c r="AP17" s="13"/>
      <c r="AQ17" s="13"/>
      <c r="AR17" s="13"/>
      <c r="AS17" s="13"/>
      <c r="AT17" s="13"/>
      <c r="AU17" s="13"/>
      <c r="AV17" s="64"/>
      <c r="AW17" s="12"/>
      <c r="AX17" s="12"/>
      <c r="AY17" s="12"/>
      <c r="AZ17" s="12"/>
      <c r="BA17" s="12"/>
      <c r="BB17" s="12"/>
      <c r="BC17" s="12"/>
      <c r="BD17" s="12"/>
      <c r="BE17" s="12"/>
      <c r="BF17" s="12"/>
      <c r="BG17" s="12"/>
      <c r="BH17" s="12"/>
      <c r="BI17" s="12"/>
      <c r="BJ17" s="12"/>
      <c r="BK17" s="12"/>
      <c r="BL17" s="12"/>
      <c r="BM17" s="64"/>
      <c r="BN17" s="64"/>
      <c r="BO17" s="64"/>
    </row>
    <row r="18" spans="1:67" ht="19.5" customHeight="1" x14ac:dyDescent="0.2">
      <c r="A18" s="172" t="s">
        <v>43</v>
      </c>
      <c r="B18" s="172"/>
      <c r="C18" s="141" t="s">
        <v>48</v>
      </c>
      <c r="D18" s="141"/>
      <c r="E18" s="141"/>
      <c r="F18" s="141"/>
      <c r="G18" s="141"/>
      <c r="H18" s="141"/>
      <c r="I18" s="141"/>
      <c r="J18" s="141"/>
      <c r="K18" s="141"/>
      <c r="L18" s="141"/>
      <c r="M18" s="141"/>
      <c r="N18" s="141" t="s">
        <v>49</v>
      </c>
      <c r="O18" s="141"/>
      <c r="P18" s="141"/>
      <c r="Q18" s="141"/>
      <c r="R18" s="141"/>
      <c r="S18" s="141"/>
      <c r="T18" s="141"/>
      <c r="U18" s="141"/>
      <c r="V18" s="141"/>
      <c r="W18" s="141"/>
      <c r="X18" s="141"/>
      <c r="Y18" s="143" t="s">
        <v>50</v>
      </c>
      <c r="Z18" s="143"/>
      <c r="AA18" s="143"/>
      <c r="AB18" s="143"/>
      <c r="AC18" s="143"/>
      <c r="AD18" s="172"/>
      <c r="AE18" s="172"/>
      <c r="AF18" s="141" t="s">
        <v>51</v>
      </c>
      <c r="AG18" s="141"/>
      <c r="AH18" s="141"/>
      <c r="AI18" s="141"/>
      <c r="AJ18" s="141"/>
      <c r="AK18" s="141"/>
      <c r="AL18" s="13"/>
      <c r="AM18" s="13"/>
      <c r="AN18" s="13"/>
      <c r="AO18" s="13"/>
      <c r="AP18" s="13"/>
      <c r="AQ18" s="13"/>
      <c r="AR18" s="13"/>
      <c r="AS18" s="13"/>
      <c r="AT18" s="13"/>
      <c r="AU18" s="13"/>
      <c r="AV18" s="64"/>
      <c r="AW18" s="12"/>
      <c r="AX18" s="12"/>
      <c r="AY18" s="12"/>
      <c r="AZ18" s="12"/>
      <c r="BA18" s="12"/>
      <c r="BB18" s="12"/>
      <c r="BC18" s="12"/>
      <c r="BD18" s="12"/>
      <c r="BE18" s="12"/>
      <c r="BF18" s="12"/>
      <c r="BG18" s="12"/>
      <c r="BH18" s="12"/>
      <c r="BI18" s="12"/>
      <c r="BJ18" s="12"/>
      <c r="BK18" s="12"/>
      <c r="BL18" s="12"/>
      <c r="BM18" s="64"/>
      <c r="BN18" s="64"/>
      <c r="BO18" s="64"/>
    </row>
    <row r="19" spans="1:67" ht="19.5" customHeight="1" x14ac:dyDescent="0.2">
      <c r="A19" s="137" t="s">
        <v>52</v>
      </c>
      <c r="B19" s="137"/>
      <c r="C19" s="138" t="s">
        <v>53</v>
      </c>
      <c r="D19" s="138"/>
      <c r="E19" s="138"/>
      <c r="F19" s="138"/>
      <c r="G19" s="138"/>
      <c r="H19" s="138"/>
      <c r="I19" s="138"/>
      <c r="J19" s="138"/>
      <c r="K19" s="138"/>
      <c r="L19" s="138"/>
      <c r="M19" s="138"/>
      <c r="N19" s="146" t="s">
        <v>54</v>
      </c>
      <c r="O19" s="146"/>
      <c r="P19" s="146"/>
      <c r="Q19" s="146"/>
      <c r="R19" s="146"/>
      <c r="S19" s="146"/>
      <c r="T19" s="146"/>
      <c r="U19" s="146"/>
      <c r="V19" s="146"/>
      <c r="W19" s="146"/>
      <c r="X19" s="146"/>
      <c r="Y19" s="137" t="s">
        <v>55</v>
      </c>
      <c r="Z19" s="137"/>
      <c r="AA19" s="137"/>
      <c r="AB19" s="137"/>
      <c r="AC19" s="137"/>
      <c r="AD19" s="146" t="s">
        <v>56</v>
      </c>
      <c r="AE19" s="146"/>
      <c r="AF19" s="137" t="s">
        <v>57</v>
      </c>
      <c r="AG19" s="137"/>
      <c r="AH19" s="137"/>
      <c r="AI19" s="137"/>
      <c r="AJ19" s="137"/>
      <c r="AK19" s="137"/>
      <c r="AL19" s="13"/>
      <c r="AM19" s="13"/>
      <c r="AN19" s="13"/>
      <c r="AO19" s="13"/>
      <c r="AP19" s="13"/>
      <c r="AQ19" s="13"/>
      <c r="AR19" s="13"/>
      <c r="AS19" s="13"/>
      <c r="AT19" s="13"/>
      <c r="AU19" s="13"/>
      <c r="AV19" s="64"/>
      <c r="AW19" s="12"/>
      <c r="AX19" s="12"/>
      <c r="AY19" s="12"/>
      <c r="AZ19" s="12"/>
      <c r="BA19" s="12"/>
      <c r="BB19" s="12"/>
      <c r="BC19" s="12"/>
      <c r="BD19" s="12"/>
      <c r="BE19" s="12"/>
      <c r="BF19" s="12"/>
      <c r="BG19" s="12"/>
      <c r="BH19" s="12"/>
      <c r="BI19" s="12"/>
      <c r="BJ19" s="12"/>
      <c r="BK19" s="12"/>
      <c r="BL19" s="12"/>
      <c r="BM19" s="64"/>
      <c r="BN19" s="64"/>
      <c r="BO19" s="64"/>
    </row>
    <row r="20" spans="1:67" ht="12.75" customHeight="1" x14ac:dyDescent="0.2">
      <c r="A20" s="13"/>
      <c r="B20" s="10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80" t="s">
        <v>47</v>
      </c>
      <c r="AE20" s="180"/>
      <c r="AF20" s="13"/>
      <c r="AG20" s="13"/>
      <c r="AH20" s="13"/>
      <c r="AI20" s="13"/>
      <c r="AJ20" s="13"/>
      <c r="AK20" s="13"/>
      <c r="AL20" s="13"/>
      <c r="AM20" s="13"/>
      <c r="AN20" s="13"/>
      <c r="AO20" s="13"/>
      <c r="AP20" s="13"/>
      <c r="AQ20" s="13"/>
      <c r="AR20" s="13"/>
      <c r="AS20" s="13"/>
      <c r="AT20" s="13"/>
      <c r="AU20" s="13"/>
      <c r="AV20" s="64"/>
      <c r="AW20" s="64"/>
      <c r="AX20" s="64"/>
      <c r="AY20" s="64"/>
      <c r="AZ20" s="64"/>
      <c r="BA20" s="64"/>
      <c r="BB20" s="64"/>
      <c r="BC20" s="64"/>
      <c r="BD20" s="64"/>
      <c r="BE20" s="64"/>
      <c r="BF20" s="64"/>
      <c r="BG20" s="64"/>
      <c r="BH20" s="64"/>
      <c r="BI20" s="64"/>
      <c r="BJ20" s="64"/>
      <c r="BK20" s="64"/>
      <c r="BL20" s="64"/>
      <c r="BM20" s="64"/>
      <c r="BN20" s="64"/>
      <c r="BO20" s="64"/>
    </row>
    <row r="21" spans="1:67" ht="19.5" customHeight="1" x14ac:dyDescent="0.2">
      <c r="A21" s="172" t="s">
        <v>43</v>
      </c>
      <c r="B21" s="172"/>
      <c r="C21" s="141" t="s">
        <v>48</v>
      </c>
      <c r="D21" s="141"/>
      <c r="E21" s="141"/>
      <c r="F21" s="141"/>
      <c r="G21" s="141"/>
      <c r="H21" s="141"/>
      <c r="I21" s="141"/>
      <c r="J21" s="141"/>
      <c r="K21" s="141"/>
      <c r="L21" s="141"/>
      <c r="M21" s="141"/>
      <c r="N21" s="141" t="s">
        <v>49</v>
      </c>
      <c r="O21" s="141"/>
      <c r="P21" s="141"/>
      <c r="Q21" s="141"/>
      <c r="R21" s="141"/>
      <c r="S21" s="141"/>
      <c r="T21" s="141"/>
      <c r="U21" s="141"/>
      <c r="V21" s="141"/>
      <c r="W21" s="141"/>
      <c r="X21" s="141"/>
      <c r="Y21" s="143" t="s">
        <v>50</v>
      </c>
      <c r="Z21" s="143"/>
      <c r="AA21" s="143"/>
      <c r="AB21" s="143"/>
      <c r="AC21" s="143"/>
      <c r="AD21" s="172"/>
      <c r="AE21" s="172"/>
      <c r="AF21" s="141" t="s">
        <v>51</v>
      </c>
      <c r="AG21" s="141"/>
      <c r="AH21" s="141"/>
      <c r="AI21" s="141"/>
      <c r="AJ21" s="141"/>
      <c r="AK21" s="141"/>
      <c r="AL21" s="13"/>
      <c r="AM21" s="13"/>
      <c r="AN21" s="13"/>
      <c r="AO21" s="13"/>
      <c r="AP21" s="13"/>
      <c r="AQ21" s="13"/>
      <c r="AR21" s="13"/>
      <c r="AS21" s="13"/>
      <c r="AT21" s="13"/>
      <c r="AU21" s="111"/>
      <c r="AV21" s="64"/>
      <c r="AW21" s="64"/>
      <c r="AX21" s="64"/>
      <c r="AY21" s="64"/>
      <c r="AZ21" s="64"/>
      <c r="BA21" s="64"/>
      <c r="BB21" s="64"/>
      <c r="BC21" s="64"/>
      <c r="BD21" s="64"/>
      <c r="BE21" s="64"/>
      <c r="BF21" s="64"/>
      <c r="BG21" s="64"/>
      <c r="BH21" s="64"/>
      <c r="BI21" s="64"/>
      <c r="BJ21" s="64"/>
      <c r="BK21" s="64"/>
      <c r="BL21" s="64"/>
      <c r="BM21" s="64"/>
      <c r="BN21" s="64"/>
      <c r="BO21" s="64"/>
    </row>
    <row r="22" spans="1:67" ht="19.5" customHeight="1" x14ac:dyDescent="0.2">
      <c r="A22" s="137" t="s">
        <v>52</v>
      </c>
      <c r="B22" s="137"/>
      <c r="C22" s="138" t="s">
        <v>58</v>
      </c>
      <c r="D22" s="138"/>
      <c r="E22" s="138"/>
      <c r="F22" s="138"/>
      <c r="G22" s="138"/>
      <c r="H22" s="138"/>
      <c r="I22" s="138"/>
      <c r="J22" s="138"/>
      <c r="K22" s="138"/>
      <c r="L22" s="138"/>
      <c r="M22" s="138"/>
      <c r="N22" s="138" t="s">
        <v>54</v>
      </c>
      <c r="O22" s="138"/>
      <c r="P22" s="138"/>
      <c r="Q22" s="138"/>
      <c r="R22" s="138"/>
      <c r="S22" s="138"/>
      <c r="T22" s="138"/>
      <c r="U22" s="138"/>
      <c r="V22" s="138"/>
      <c r="W22" s="138"/>
      <c r="X22" s="138"/>
      <c r="Y22" s="137" t="s">
        <v>55</v>
      </c>
      <c r="Z22" s="137"/>
      <c r="AA22" s="137"/>
      <c r="AB22" s="137"/>
      <c r="AC22" s="137"/>
      <c r="AD22" s="138" t="s">
        <v>56</v>
      </c>
      <c r="AE22" s="138"/>
      <c r="AF22" s="137" t="s">
        <v>57</v>
      </c>
      <c r="AG22" s="137"/>
      <c r="AH22" s="137"/>
      <c r="AI22" s="137"/>
      <c r="AJ22" s="137"/>
      <c r="AK22" s="137"/>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row>
    <row r="23" spans="1:67" ht="12" customHeight="1" x14ac:dyDescent="0.2">
      <c r="A23" s="13"/>
      <c r="B23" s="102"/>
      <c r="C23" s="105"/>
      <c r="D23" s="105"/>
      <c r="E23" s="105"/>
      <c r="F23" s="105"/>
      <c r="G23" s="105"/>
      <c r="H23" s="105"/>
      <c r="I23" s="105"/>
      <c r="J23" s="105"/>
      <c r="K23" s="105"/>
      <c r="L23" s="105"/>
      <c r="M23" s="105"/>
      <c r="N23" s="105"/>
      <c r="O23" s="105"/>
      <c r="P23" s="105"/>
      <c r="Q23" s="105"/>
      <c r="R23" s="105"/>
      <c r="S23" s="105"/>
      <c r="T23" s="105"/>
      <c r="U23" s="105"/>
      <c r="V23" s="105"/>
      <c r="W23" s="105"/>
      <c r="X23" s="105"/>
      <c r="Y23" s="104"/>
      <c r="Z23" s="104"/>
      <c r="AA23" s="104"/>
      <c r="AB23" s="104"/>
      <c r="AC23" s="104"/>
      <c r="AD23" s="105"/>
      <c r="AE23" s="105"/>
      <c r="AF23" s="104"/>
      <c r="AG23" s="104"/>
      <c r="AH23" s="104"/>
      <c r="AI23" s="104"/>
      <c r="AJ23" s="104"/>
      <c r="AK23" s="104"/>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row>
    <row r="24" spans="1:67" ht="19.5" customHeight="1" x14ac:dyDescent="0.2">
      <c r="A24" s="172" t="s">
        <v>43</v>
      </c>
      <c r="B24" s="172"/>
      <c r="C24" s="141" t="s">
        <v>48</v>
      </c>
      <c r="D24" s="141"/>
      <c r="E24" s="141"/>
      <c r="F24" s="141"/>
      <c r="G24" s="141"/>
      <c r="H24" s="141"/>
      <c r="I24" s="141"/>
      <c r="J24" s="141"/>
      <c r="K24" s="141"/>
      <c r="L24" s="141"/>
      <c r="M24" s="141"/>
      <c r="N24" s="141" t="s">
        <v>49</v>
      </c>
      <c r="O24" s="141"/>
      <c r="P24" s="141"/>
      <c r="Q24" s="141"/>
      <c r="R24" s="141"/>
      <c r="S24" s="141"/>
      <c r="T24" s="141"/>
      <c r="U24" s="141"/>
      <c r="V24" s="141"/>
      <c r="W24" s="141"/>
      <c r="X24" s="141"/>
      <c r="Y24" s="143" t="s">
        <v>50</v>
      </c>
      <c r="Z24" s="143"/>
      <c r="AA24" s="143"/>
      <c r="AB24" s="143"/>
      <c r="AC24" s="143"/>
      <c r="AD24" s="172" t="s">
        <v>47</v>
      </c>
      <c r="AE24" s="172"/>
      <c r="AF24" s="141" t="s">
        <v>51</v>
      </c>
      <c r="AG24" s="141"/>
      <c r="AH24" s="141"/>
      <c r="AI24" s="141"/>
      <c r="AJ24" s="141"/>
      <c r="AK24" s="141"/>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row>
    <row r="25" spans="1:67" ht="19.5" customHeight="1" x14ac:dyDescent="0.2">
      <c r="A25" s="137" t="s">
        <v>52</v>
      </c>
      <c r="B25" s="137"/>
      <c r="C25" s="138" t="s">
        <v>59</v>
      </c>
      <c r="D25" s="138"/>
      <c r="E25" s="138"/>
      <c r="F25" s="138"/>
      <c r="G25" s="138"/>
      <c r="H25" s="138"/>
      <c r="I25" s="138"/>
      <c r="J25" s="138"/>
      <c r="K25" s="138"/>
      <c r="L25" s="138"/>
      <c r="M25" s="138"/>
      <c r="N25" s="138" t="s">
        <v>54</v>
      </c>
      <c r="O25" s="138"/>
      <c r="P25" s="138"/>
      <c r="Q25" s="138"/>
      <c r="R25" s="138"/>
      <c r="S25" s="138"/>
      <c r="T25" s="138"/>
      <c r="U25" s="138"/>
      <c r="V25" s="138"/>
      <c r="W25" s="138"/>
      <c r="X25" s="138"/>
      <c r="Y25" s="137" t="s">
        <v>55</v>
      </c>
      <c r="Z25" s="137"/>
      <c r="AA25" s="137"/>
      <c r="AB25" s="137"/>
      <c r="AC25" s="137"/>
      <c r="AD25" s="138" t="s">
        <v>56</v>
      </c>
      <c r="AE25" s="138"/>
      <c r="AF25" s="137" t="s">
        <v>57</v>
      </c>
      <c r="AG25" s="137"/>
      <c r="AH25" s="137"/>
      <c r="AI25" s="137"/>
      <c r="AJ25" s="137"/>
      <c r="AK25" s="137"/>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row>
    <row r="26" spans="1:67" ht="12.75" customHeigh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row>
    <row r="27" spans="1:67" ht="15.75" thickBot="1" x14ac:dyDescent="0.25">
      <c r="A27" s="140" t="s">
        <v>60</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row>
    <row r="28" spans="1:67" ht="24.75" customHeight="1" x14ac:dyDescent="0.2">
      <c r="A28" s="142" t="s">
        <v>61</v>
      </c>
      <c r="B28" s="142"/>
      <c r="C28" s="142"/>
      <c r="D28" s="142"/>
      <c r="E28" s="142"/>
      <c r="F28" s="142" t="s">
        <v>312</v>
      </c>
      <c r="G28" s="142"/>
      <c r="H28" s="142"/>
      <c r="I28" s="142"/>
      <c r="J28" s="173" t="s">
        <v>62</v>
      </c>
      <c r="K28" s="174"/>
      <c r="L28" s="174"/>
      <c r="M28" s="174"/>
      <c r="N28" s="174"/>
      <c r="O28" s="174"/>
      <c r="P28" s="174"/>
      <c r="Q28" s="174"/>
      <c r="R28" s="174"/>
      <c r="S28" s="174"/>
      <c r="T28" s="174"/>
      <c r="U28" s="174"/>
      <c r="V28" s="174"/>
      <c r="W28" s="174"/>
      <c r="X28" s="175"/>
      <c r="Y28" s="184" t="s">
        <v>63</v>
      </c>
      <c r="Z28" s="185"/>
      <c r="AA28" s="185"/>
      <c r="AB28" s="186"/>
      <c r="AC28" s="157" t="s">
        <v>64</v>
      </c>
      <c r="AD28" s="142"/>
      <c r="AE28" s="142"/>
      <c r="AF28" s="142"/>
      <c r="AG28" s="142"/>
      <c r="AH28" s="142"/>
      <c r="AI28" s="142"/>
      <c r="AJ28" s="142"/>
      <c r="AK28" s="142"/>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row>
    <row r="29" spans="1:67" ht="40.5" customHeight="1" x14ac:dyDescent="0.2">
      <c r="A29" s="142"/>
      <c r="B29" s="142"/>
      <c r="C29" s="142"/>
      <c r="D29" s="142"/>
      <c r="E29" s="142"/>
      <c r="F29" s="142"/>
      <c r="G29" s="142"/>
      <c r="H29" s="142"/>
      <c r="I29" s="142"/>
      <c r="J29" s="156" t="s">
        <v>65</v>
      </c>
      <c r="K29" s="176"/>
      <c r="L29" s="176"/>
      <c r="M29" s="176"/>
      <c r="N29" s="176"/>
      <c r="O29" s="157"/>
      <c r="P29" s="156" t="s">
        <v>66</v>
      </c>
      <c r="Q29" s="176"/>
      <c r="R29" s="176"/>
      <c r="S29" s="176"/>
      <c r="T29" s="176"/>
      <c r="U29" s="157"/>
      <c r="V29" s="156" t="s">
        <v>67</v>
      </c>
      <c r="W29" s="176"/>
      <c r="X29" s="181"/>
      <c r="Y29" s="187"/>
      <c r="Z29" s="142"/>
      <c r="AA29" s="142"/>
      <c r="AB29" s="188"/>
      <c r="AC29" s="182" t="s">
        <v>276</v>
      </c>
      <c r="AD29" s="158"/>
      <c r="AE29" s="158"/>
      <c r="AF29" s="158" t="s">
        <v>68</v>
      </c>
      <c r="AG29" s="158"/>
      <c r="AH29" s="158"/>
      <c r="AI29" s="158" t="s">
        <v>69</v>
      </c>
      <c r="AJ29" s="158"/>
      <c r="AK29" s="158"/>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row>
    <row r="30" spans="1:67" ht="37.5" customHeight="1" x14ac:dyDescent="0.2">
      <c r="A30" s="142"/>
      <c r="B30" s="142"/>
      <c r="C30" s="142"/>
      <c r="D30" s="142"/>
      <c r="E30" s="142"/>
      <c r="F30" s="142" t="s">
        <v>70</v>
      </c>
      <c r="G30" s="142"/>
      <c r="H30" s="142" t="s">
        <v>71</v>
      </c>
      <c r="I30" s="142"/>
      <c r="J30" s="142" t="s">
        <v>72</v>
      </c>
      <c r="K30" s="142"/>
      <c r="L30" s="142"/>
      <c r="M30" s="142" t="s">
        <v>73</v>
      </c>
      <c r="N30" s="142"/>
      <c r="O30" s="142"/>
      <c r="P30" s="142" t="s">
        <v>72</v>
      </c>
      <c r="Q30" s="142"/>
      <c r="R30" s="142"/>
      <c r="S30" s="142" t="s">
        <v>73</v>
      </c>
      <c r="T30" s="142"/>
      <c r="U30" s="142"/>
      <c r="V30" s="142" t="s">
        <v>72</v>
      </c>
      <c r="W30" s="142"/>
      <c r="X30" s="156"/>
      <c r="Y30" s="187" t="s">
        <v>74</v>
      </c>
      <c r="Z30" s="142"/>
      <c r="AA30" s="142"/>
      <c r="AB30" s="188"/>
      <c r="AC30" s="182"/>
      <c r="AD30" s="158"/>
      <c r="AE30" s="158"/>
      <c r="AF30" s="158"/>
      <c r="AG30" s="158"/>
      <c r="AH30" s="158"/>
      <c r="AI30" s="158"/>
      <c r="AJ30" s="158"/>
      <c r="AK30" s="158"/>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67" ht="24" customHeight="1" x14ac:dyDescent="0.2">
      <c r="A31" s="139" t="s">
        <v>75</v>
      </c>
      <c r="B31" s="139"/>
      <c r="C31" s="139"/>
      <c r="D31" s="139"/>
      <c r="E31" s="139"/>
      <c r="F31" s="121" t="s">
        <v>47</v>
      </c>
      <c r="G31" s="122"/>
      <c r="H31" s="121" t="s">
        <v>47</v>
      </c>
      <c r="I31" s="122"/>
      <c r="J31" s="121" t="s">
        <v>47</v>
      </c>
      <c r="K31" s="123"/>
      <c r="L31" s="122"/>
      <c r="M31" s="121" t="s">
        <v>47</v>
      </c>
      <c r="N31" s="123"/>
      <c r="O31" s="122"/>
      <c r="P31" s="135" t="s">
        <v>47</v>
      </c>
      <c r="Q31" s="135"/>
      <c r="R31" s="135"/>
      <c r="S31" s="121" t="s">
        <v>47</v>
      </c>
      <c r="T31" s="123"/>
      <c r="U31" s="122"/>
      <c r="V31" s="121" t="s">
        <v>47</v>
      </c>
      <c r="W31" s="123"/>
      <c r="X31" s="122"/>
      <c r="Y31" s="124">
        <f t="shared" ref="Y31:Y35" si="0">SUM(F31:X31)</f>
        <v>0</v>
      </c>
      <c r="Z31" s="125"/>
      <c r="AA31" s="125"/>
      <c r="AB31" s="126"/>
      <c r="AC31" s="129">
        <f>SUM('Budget Summary'!J74,'Budget Summary'!J75)</f>
        <v>0</v>
      </c>
      <c r="AD31" s="130"/>
      <c r="AE31" s="130"/>
      <c r="AF31" s="128">
        <f>SUM('Budget Summary'!J76,'Budget Summary'!J77)</f>
        <v>0</v>
      </c>
      <c r="AG31" s="128"/>
      <c r="AH31" s="128"/>
      <c r="AI31" s="120">
        <f>SUM(AC31:AH31)</f>
        <v>0</v>
      </c>
      <c r="AJ31" s="120"/>
      <c r="AK31" s="120"/>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7" ht="24" customHeight="1" x14ac:dyDescent="0.2">
      <c r="A32" s="131" t="s">
        <v>76</v>
      </c>
      <c r="B32" s="132"/>
      <c r="C32" s="132"/>
      <c r="D32" s="132"/>
      <c r="E32" s="133"/>
      <c r="F32" s="121" t="s">
        <v>47</v>
      </c>
      <c r="G32" s="122"/>
      <c r="H32" s="121" t="s">
        <v>47</v>
      </c>
      <c r="I32" s="122"/>
      <c r="J32" s="135" t="s">
        <v>47</v>
      </c>
      <c r="K32" s="135"/>
      <c r="L32" s="135"/>
      <c r="M32" s="135" t="s">
        <v>47</v>
      </c>
      <c r="N32" s="135"/>
      <c r="O32" s="135"/>
      <c r="P32" s="135" t="s">
        <v>47</v>
      </c>
      <c r="Q32" s="135"/>
      <c r="R32" s="135"/>
      <c r="S32" s="135" t="s">
        <v>47</v>
      </c>
      <c r="T32" s="135"/>
      <c r="U32" s="135"/>
      <c r="V32" s="121" t="s">
        <v>47</v>
      </c>
      <c r="W32" s="123"/>
      <c r="X32" s="122"/>
      <c r="Y32" s="124">
        <f t="shared" si="0"/>
        <v>0</v>
      </c>
      <c r="Z32" s="125"/>
      <c r="AA32" s="125"/>
      <c r="AB32" s="126"/>
      <c r="AC32" s="129">
        <f>SUM('Budget Summary'!K74,'Budget Summary'!K75)</f>
        <v>0</v>
      </c>
      <c r="AD32" s="130"/>
      <c r="AE32" s="130"/>
      <c r="AF32" s="128">
        <f>SUM('Budget Summary'!K76,'Budget Summary'!K77)</f>
        <v>0</v>
      </c>
      <c r="AG32" s="128"/>
      <c r="AH32" s="128"/>
      <c r="AI32" s="120">
        <f>SUM(AC32:AH32)</f>
        <v>0</v>
      </c>
      <c r="AJ32" s="120"/>
      <c r="AK32" s="120"/>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56" ht="24" customHeight="1" x14ac:dyDescent="0.2">
      <c r="A33" s="131" t="s">
        <v>77</v>
      </c>
      <c r="B33" s="132"/>
      <c r="C33" s="132"/>
      <c r="D33" s="132"/>
      <c r="E33" s="133"/>
      <c r="F33" s="121" t="s">
        <v>47</v>
      </c>
      <c r="G33" s="122"/>
      <c r="H33" s="121" t="s">
        <v>47</v>
      </c>
      <c r="I33" s="122"/>
      <c r="J33" s="135" t="s">
        <v>47</v>
      </c>
      <c r="K33" s="135"/>
      <c r="L33" s="135"/>
      <c r="M33" s="135" t="s">
        <v>47</v>
      </c>
      <c r="N33" s="135"/>
      <c r="O33" s="135"/>
      <c r="P33" s="135" t="s">
        <v>47</v>
      </c>
      <c r="Q33" s="135"/>
      <c r="R33" s="135"/>
      <c r="S33" s="135" t="s">
        <v>47</v>
      </c>
      <c r="T33" s="135"/>
      <c r="U33" s="135"/>
      <c r="V33" s="121" t="s">
        <v>47</v>
      </c>
      <c r="W33" s="123"/>
      <c r="X33" s="122"/>
      <c r="Y33" s="124">
        <f t="shared" si="0"/>
        <v>0</v>
      </c>
      <c r="Z33" s="125"/>
      <c r="AA33" s="125"/>
      <c r="AB33" s="126"/>
      <c r="AC33" s="129">
        <f>SUM('Budget Summary'!L74,'Budget Summary'!L75)</f>
        <v>0</v>
      </c>
      <c r="AD33" s="130"/>
      <c r="AE33" s="130"/>
      <c r="AF33" s="128">
        <f>SUM('Budget Summary'!L76,'Budget Summary'!L77)</f>
        <v>0</v>
      </c>
      <c r="AG33" s="128"/>
      <c r="AH33" s="128"/>
      <c r="AI33" s="120">
        <f>SUM(AC33:AH33)</f>
        <v>0</v>
      </c>
      <c r="AJ33" s="120"/>
      <c r="AK33" s="120"/>
      <c r="AL33" s="13"/>
      <c r="AM33" s="13"/>
      <c r="AN33" s="13"/>
      <c r="AO33" s="13"/>
      <c r="AP33" s="13"/>
      <c r="AQ33" s="13"/>
      <c r="AR33" s="13"/>
      <c r="AS33" s="13"/>
      <c r="AT33" s="13"/>
      <c r="AU33" s="13"/>
      <c r="AV33" s="13"/>
      <c r="AW33" s="13"/>
      <c r="AX33" s="13"/>
      <c r="AY33" s="13"/>
      <c r="AZ33" s="13"/>
      <c r="BA33" s="13"/>
      <c r="BB33" s="13"/>
      <c r="BC33" s="13"/>
      <c r="BD33" s="13"/>
    </row>
    <row r="34" spans="1:56" ht="26.25" customHeight="1" x14ac:dyDescent="0.2">
      <c r="A34" s="131" t="s">
        <v>78</v>
      </c>
      <c r="B34" s="132"/>
      <c r="C34" s="132"/>
      <c r="D34" s="132"/>
      <c r="E34" s="133"/>
      <c r="F34" s="121" t="s">
        <v>47</v>
      </c>
      <c r="G34" s="122"/>
      <c r="H34" s="121" t="s">
        <v>47</v>
      </c>
      <c r="I34" s="122"/>
      <c r="J34" s="135" t="s">
        <v>47</v>
      </c>
      <c r="K34" s="135"/>
      <c r="L34" s="135"/>
      <c r="M34" s="135" t="s">
        <v>47</v>
      </c>
      <c r="N34" s="135"/>
      <c r="O34" s="135"/>
      <c r="P34" s="135" t="s">
        <v>47</v>
      </c>
      <c r="Q34" s="135"/>
      <c r="R34" s="135"/>
      <c r="S34" s="135" t="s">
        <v>47</v>
      </c>
      <c r="T34" s="135"/>
      <c r="U34" s="135"/>
      <c r="V34" s="121" t="s">
        <v>47</v>
      </c>
      <c r="W34" s="123"/>
      <c r="X34" s="122"/>
      <c r="Y34" s="124">
        <f t="shared" si="0"/>
        <v>0</v>
      </c>
      <c r="Z34" s="125"/>
      <c r="AA34" s="125"/>
      <c r="AB34" s="126"/>
      <c r="AC34" s="127">
        <f>SUM('Budget Summary'!M74,'Budget Summary'!M75)</f>
        <v>0</v>
      </c>
      <c r="AD34" s="128"/>
      <c r="AE34" s="128"/>
      <c r="AF34" s="128">
        <f>SUM('Budget Summary'!M76,'Budget Summary'!M77)</f>
        <v>0</v>
      </c>
      <c r="AG34" s="128"/>
      <c r="AH34" s="128"/>
      <c r="AI34" s="120">
        <f>SUM(AC34:AH34)</f>
        <v>0</v>
      </c>
      <c r="AJ34" s="120"/>
      <c r="AK34" s="120"/>
      <c r="AL34" s="13"/>
      <c r="AM34" s="13"/>
      <c r="AN34" s="13"/>
      <c r="AO34" s="13"/>
      <c r="AP34" s="13"/>
      <c r="AQ34" s="13"/>
      <c r="AR34" s="13"/>
      <c r="AS34" s="13"/>
      <c r="AT34" s="13"/>
      <c r="AU34" s="13"/>
      <c r="AV34" s="13"/>
      <c r="AW34" s="13"/>
      <c r="AX34" s="13"/>
      <c r="AY34" s="13"/>
      <c r="AZ34" s="13"/>
      <c r="BA34" s="13"/>
      <c r="BB34" s="13"/>
      <c r="BC34" s="13"/>
      <c r="BD34" s="13"/>
    </row>
    <row r="35" spans="1:56" ht="24" customHeight="1" x14ac:dyDescent="0.2">
      <c r="A35" s="131" t="s">
        <v>79</v>
      </c>
      <c r="B35" s="132"/>
      <c r="C35" s="132"/>
      <c r="D35" s="132"/>
      <c r="E35" s="133"/>
      <c r="F35" s="121" t="s">
        <v>47</v>
      </c>
      <c r="G35" s="122"/>
      <c r="H35" s="121" t="s">
        <v>47</v>
      </c>
      <c r="I35" s="122"/>
      <c r="J35" s="135" t="s">
        <v>47</v>
      </c>
      <c r="K35" s="135"/>
      <c r="L35" s="135"/>
      <c r="M35" s="135" t="s">
        <v>47</v>
      </c>
      <c r="N35" s="135"/>
      <c r="O35" s="135"/>
      <c r="P35" s="135" t="s">
        <v>47</v>
      </c>
      <c r="Q35" s="135"/>
      <c r="R35" s="135"/>
      <c r="S35" s="135" t="s">
        <v>47</v>
      </c>
      <c r="T35" s="135"/>
      <c r="U35" s="135"/>
      <c r="V35" s="135" t="s">
        <v>47</v>
      </c>
      <c r="W35" s="135"/>
      <c r="X35" s="135"/>
      <c r="Y35" s="124">
        <f t="shared" si="0"/>
        <v>0</v>
      </c>
      <c r="Z35" s="125"/>
      <c r="AA35" s="125"/>
      <c r="AB35" s="126"/>
      <c r="AC35" s="127">
        <f>SUM('Budget Summary'!N74,'Budget Summary'!N75)</f>
        <v>0</v>
      </c>
      <c r="AD35" s="128"/>
      <c r="AE35" s="128"/>
      <c r="AF35" s="128">
        <f>SUM('Budget Summary'!N76,'Budget Summary'!N77)</f>
        <v>0</v>
      </c>
      <c r="AG35" s="128"/>
      <c r="AH35" s="128"/>
      <c r="AI35" s="120">
        <f>SUM(AC35:AH35)</f>
        <v>0</v>
      </c>
      <c r="AJ35" s="120"/>
      <c r="AK35" s="120"/>
      <c r="AL35" s="13"/>
      <c r="AM35" s="13"/>
      <c r="AN35" s="13"/>
      <c r="AO35" s="13"/>
      <c r="AP35" s="13"/>
      <c r="AQ35" s="13"/>
      <c r="AR35" s="13"/>
      <c r="AS35" s="13"/>
      <c r="AT35" s="13"/>
      <c r="AU35" s="13"/>
      <c r="AV35" s="13"/>
      <c r="AW35" s="13"/>
      <c r="AX35" s="13"/>
      <c r="AY35" s="13"/>
      <c r="AZ35" s="13"/>
      <c r="BA35" s="13"/>
      <c r="BB35" s="13"/>
      <c r="BC35" s="13"/>
      <c r="BD35" s="13"/>
    </row>
    <row r="36" spans="1:56" ht="24" customHeight="1" x14ac:dyDescent="0.2">
      <c r="A36" s="131" t="s">
        <v>80</v>
      </c>
      <c r="B36" s="132"/>
      <c r="C36" s="132"/>
      <c r="D36" s="132"/>
      <c r="E36" s="133"/>
      <c r="F36" s="121" t="s">
        <v>47</v>
      </c>
      <c r="G36" s="122"/>
      <c r="H36" s="121" t="s">
        <v>47</v>
      </c>
      <c r="I36" s="122"/>
      <c r="J36" s="135" t="s">
        <v>47</v>
      </c>
      <c r="K36" s="135"/>
      <c r="L36" s="135"/>
      <c r="M36" s="134"/>
      <c r="N36" s="134"/>
      <c r="O36" s="134"/>
      <c r="P36" s="135" t="s">
        <v>47</v>
      </c>
      <c r="Q36" s="135"/>
      <c r="R36" s="135"/>
      <c r="S36" s="134"/>
      <c r="T36" s="134"/>
      <c r="U36" s="134"/>
      <c r="V36" s="134"/>
      <c r="W36" s="134"/>
      <c r="X36" s="134"/>
      <c r="Y36" s="124">
        <f>SUM(F36:X36)</f>
        <v>0</v>
      </c>
      <c r="Z36" s="125"/>
      <c r="AA36" s="125"/>
      <c r="AB36" s="126"/>
      <c r="AC36" s="159"/>
      <c r="AD36" s="160"/>
      <c r="AE36" s="160"/>
      <c r="AF36" s="160"/>
      <c r="AG36" s="160"/>
      <c r="AH36" s="160"/>
      <c r="AI36" s="160"/>
      <c r="AJ36" s="160"/>
      <c r="AK36" s="161"/>
      <c r="AL36" s="13"/>
      <c r="AM36" s="13"/>
      <c r="AN36" s="13"/>
      <c r="AO36" s="13"/>
      <c r="AP36" s="13"/>
      <c r="AQ36" s="13"/>
      <c r="AR36" s="13"/>
      <c r="AS36" s="13"/>
      <c r="AT36" s="13"/>
      <c r="AU36" s="13"/>
      <c r="AV36" s="13"/>
      <c r="AW36" s="13"/>
      <c r="AX36" s="13"/>
      <c r="AY36" s="13"/>
      <c r="AZ36" s="13"/>
      <c r="BA36" s="13"/>
      <c r="BB36" s="13"/>
      <c r="BC36" s="13"/>
      <c r="BD36" s="13"/>
    </row>
    <row r="37" spans="1:56" ht="24" customHeight="1" x14ac:dyDescent="0.2">
      <c r="A37" s="131" t="s">
        <v>81</v>
      </c>
      <c r="B37" s="132"/>
      <c r="C37" s="132"/>
      <c r="D37" s="132"/>
      <c r="E37" s="133"/>
      <c r="F37" s="134"/>
      <c r="G37" s="134"/>
      <c r="H37" s="134"/>
      <c r="I37" s="134"/>
      <c r="J37" s="134"/>
      <c r="K37" s="134"/>
      <c r="L37" s="134"/>
      <c r="M37" s="135" t="s">
        <v>47</v>
      </c>
      <c r="N37" s="135"/>
      <c r="O37" s="135"/>
      <c r="P37" s="136"/>
      <c r="Q37" s="136"/>
      <c r="R37" s="136"/>
      <c r="S37" s="135" t="s">
        <v>47</v>
      </c>
      <c r="T37" s="135"/>
      <c r="U37" s="135"/>
      <c r="V37" s="134"/>
      <c r="W37" s="134"/>
      <c r="X37" s="134"/>
      <c r="Y37" s="124">
        <f t="shared" ref="Y37" si="1">SUM(F37:X37)</f>
        <v>0</v>
      </c>
      <c r="Z37" s="125"/>
      <c r="AA37" s="125"/>
      <c r="AB37" s="126"/>
      <c r="AC37" s="106"/>
      <c r="AD37" s="107"/>
      <c r="AE37" s="107"/>
      <c r="AF37" s="107"/>
      <c r="AG37" s="107"/>
      <c r="AH37" s="107"/>
      <c r="AI37" s="107"/>
      <c r="AJ37" s="107"/>
      <c r="AK37" s="108"/>
      <c r="AL37" s="13"/>
      <c r="AM37" s="13"/>
      <c r="AN37" s="13"/>
      <c r="AO37" s="13"/>
      <c r="AP37" s="13"/>
      <c r="AQ37" s="13"/>
      <c r="AR37" s="13"/>
      <c r="AS37" s="13"/>
      <c r="AT37" s="13"/>
      <c r="AU37" s="13"/>
      <c r="AV37" s="13"/>
      <c r="AW37" s="13"/>
      <c r="AX37" s="13"/>
      <c r="AY37" s="13"/>
      <c r="AZ37" s="13"/>
      <c r="BA37" s="13"/>
      <c r="BB37" s="13"/>
      <c r="BC37" s="13"/>
      <c r="BD37" s="13"/>
    </row>
    <row r="38" spans="1:56" ht="24" customHeight="1" thickBot="1" x14ac:dyDescent="0.25">
      <c r="A38" s="163" t="s">
        <v>82</v>
      </c>
      <c r="B38" s="163"/>
      <c r="C38" s="163"/>
      <c r="D38" s="163"/>
      <c r="E38" s="163"/>
      <c r="F38" s="125">
        <f>SUM(F31:G37)</f>
        <v>0</v>
      </c>
      <c r="G38" s="125"/>
      <c r="H38" s="125">
        <f>SUM(H31:I37)</f>
        <v>0</v>
      </c>
      <c r="I38" s="125"/>
      <c r="J38" s="125">
        <f>SUM(J31:L37)</f>
        <v>0</v>
      </c>
      <c r="K38" s="125"/>
      <c r="L38" s="125"/>
      <c r="M38" s="125">
        <f>SUM(M31:O37)</f>
        <v>0</v>
      </c>
      <c r="N38" s="125"/>
      <c r="O38" s="125"/>
      <c r="P38" s="125">
        <f>SUM(P31:R37)</f>
        <v>0</v>
      </c>
      <c r="Q38" s="125"/>
      <c r="R38" s="125"/>
      <c r="S38" s="125">
        <f>SUM(S31:U37)</f>
        <v>0</v>
      </c>
      <c r="T38" s="125"/>
      <c r="U38" s="125"/>
      <c r="V38" s="125">
        <f>SUM(V31:X37)</f>
        <v>0</v>
      </c>
      <c r="W38" s="125"/>
      <c r="X38" s="164"/>
      <c r="Y38" s="169">
        <f>SUM(Y31:AB37)</f>
        <v>0</v>
      </c>
      <c r="Z38" s="170"/>
      <c r="AA38" s="170"/>
      <c r="AB38" s="171"/>
      <c r="AC38" s="159"/>
      <c r="AD38" s="160"/>
      <c r="AE38" s="160"/>
      <c r="AF38" s="160"/>
      <c r="AG38" s="160"/>
      <c r="AH38" s="160"/>
      <c r="AI38" s="160"/>
      <c r="AJ38" s="160"/>
      <c r="AK38" s="161"/>
      <c r="AL38" s="13"/>
      <c r="AM38" s="13"/>
      <c r="AN38" s="13"/>
      <c r="AO38" s="13"/>
      <c r="AP38" s="13"/>
      <c r="AQ38" s="13"/>
      <c r="AR38" s="13"/>
      <c r="AS38" s="13"/>
      <c r="AT38" s="13"/>
      <c r="AU38" s="13"/>
      <c r="AV38" s="13"/>
      <c r="AW38" s="13"/>
      <c r="AX38" s="13"/>
      <c r="AY38" s="13"/>
      <c r="AZ38" s="13"/>
      <c r="BA38" s="13"/>
      <c r="BB38" s="13"/>
      <c r="BC38" s="13"/>
      <c r="BD38" s="13"/>
    </row>
    <row r="40" spans="1:56" hidden="1" x14ac:dyDescent="0.2">
      <c r="A40" s="13"/>
      <c r="B40" s="13"/>
      <c r="C40" s="177" t="s">
        <v>83</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9"/>
      <c r="AJ40" s="13"/>
      <c r="AK40" s="13"/>
      <c r="AL40" s="13"/>
      <c r="AM40" s="13"/>
      <c r="AN40" s="13"/>
      <c r="AO40" s="13"/>
      <c r="AP40" s="13"/>
      <c r="AQ40" s="13"/>
      <c r="AR40" s="13"/>
      <c r="AS40" s="13"/>
      <c r="AT40" s="13"/>
      <c r="AU40" s="13"/>
      <c r="AV40" s="13"/>
      <c r="AW40" s="13"/>
      <c r="AX40" s="13"/>
      <c r="AY40" s="13"/>
      <c r="AZ40" s="13"/>
      <c r="BA40" s="13"/>
      <c r="BB40" s="13"/>
      <c r="BC40" s="13"/>
      <c r="BD40" s="13"/>
    </row>
    <row r="41" spans="1:56" ht="24" hidden="1" customHeight="1" x14ac:dyDescent="0.2">
      <c r="A41" s="13"/>
      <c r="B41" s="13"/>
      <c r="C41" s="165" t="s">
        <v>84</v>
      </c>
      <c r="D41" s="166"/>
      <c r="E41" s="166"/>
      <c r="F41" s="166"/>
      <c r="G41" s="166"/>
      <c r="H41" s="167"/>
      <c r="I41" s="114"/>
      <c r="J41" s="115"/>
      <c r="K41" s="115"/>
      <c r="L41" s="115"/>
      <c r="M41" s="115"/>
      <c r="N41" s="115"/>
      <c r="O41" s="115"/>
      <c r="P41" s="115"/>
      <c r="Q41" s="115"/>
      <c r="R41" s="116"/>
      <c r="S41" s="117" t="s">
        <v>85</v>
      </c>
      <c r="T41" s="118"/>
      <c r="U41" s="118"/>
      <c r="V41" s="118"/>
      <c r="W41" s="118"/>
      <c r="X41" s="118"/>
      <c r="Y41" s="118"/>
      <c r="Z41" s="168"/>
      <c r="AA41" s="114"/>
      <c r="AB41" s="115"/>
      <c r="AC41" s="115"/>
      <c r="AD41" s="115"/>
      <c r="AE41" s="115"/>
      <c r="AF41" s="115"/>
      <c r="AG41" s="115"/>
      <c r="AH41" s="115"/>
      <c r="AI41" s="116"/>
      <c r="AJ41" s="13"/>
      <c r="AK41" s="13"/>
      <c r="AL41" s="13"/>
      <c r="AM41" s="13"/>
      <c r="AN41" s="13"/>
      <c r="AO41" s="13"/>
      <c r="AP41" s="13"/>
      <c r="AQ41" s="13"/>
      <c r="AR41" s="13"/>
      <c r="AS41" s="13"/>
      <c r="AT41" s="13"/>
      <c r="AU41" s="13"/>
      <c r="AV41" s="13"/>
      <c r="AW41" s="13"/>
      <c r="AX41" s="13"/>
      <c r="AY41" s="13"/>
      <c r="AZ41" s="13"/>
      <c r="BA41" s="13"/>
      <c r="BB41" s="13"/>
      <c r="BC41" s="13"/>
      <c r="BD41" s="13"/>
    </row>
    <row r="42" spans="1:56" ht="24" hidden="1" customHeight="1" x14ac:dyDescent="0.2">
      <c r="A42" s="13"/>
      <c r="B42" s="13"/>
      <c r="C42" s="114" t="s">
        <v>86</v>
      </c>
      <c r="D42" s="115"/>
      <c r="E42" s="115"/>
      <c r="F42" s="115"/>
      <c r="G42" s="115"/>
      <c r="H42" s="116"/>
      <c r="I42" s="114"/>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3"/>
      <c r="AK42" s="13"/>
      <c r="AL42" s="13"/>
      <c r="AM42" s="13"/>
      <c r="AN42" s="13"/>
      <c r="AO42" s="13"/>
      <c r="AP42" s="13"/>
      <c r="AQ42" s="13"/>
      <c r="AR42" s="13"/>
      <c r="AS42" s="13"/>
      <c r="AT42" s="13"/>
      <c r="AU42" s="13"/>
      <c r="AV42" s="13"/>
      <c r="AW42" s="13"/>
      <c r="AX42" s="13"/>
      <c r="AY42" s="13"/>
      <c r="AZ42" s="13"/>
      <c r="BA42" s="13"/>
      <c r="BB42" s="13"/>
      <c r="BC42" s="13"/>
      <c r="BD42" s="13"/>
    </row>
    <row r="43" spans="1:56" ht="24" hidden="1" customHeight="1" x14ac:dyDescent="0.2">
      <c r="A43" s="13"/>
      <c r="B43" s="13"/>
      <c r="C43" s="114" t="s">
        <v>87</v>
      </c>
      <c r="D43" s="115"/>
      <c r="E43" s="115"/>
      <c r="F43" s="115"/>
      <c r="G43" s="115"/>
      <c r="H43" s="116"/>
      <c r="I43" s="114"/>
      <c r="J43" s="115"/>
      <c r="K43" s="115"/>
      <c r="L43" s="115"/>
      <c r="M43" s="115"/>
      <c r="N43" s="115"/>
      <c r="O43" s="115"/>
      <c r="P43" s="115"/>
      <c r="Q43" s="115"/>
      <c r="R43" s="115"/>
      <c r="S43" s="115"/>
      <c r="T43" s="115"/>
      <c r="U43" s="115"/>
      <c r="V43" s="115"/>
      <c r="W43" s="115"/>
      <c r="X43" s="116"/>
      <c r="Y43" s="117" t="s">
        <v>88</v>
      </c>
      <c r="Z43" s="118"/>
      <c r="AA43" s="119"/>
      <c r="AB43" s="115"/>
      <c r="AC43" s="115"/>
      <c r="AD43" s="115"/>
      <c r="AE43" s="115"/>
      <c r="AF43" s="115"/>
      <c r="AG43" s="115"/>
      <c r="AH43" s="115"/>
      <c r="AI43" s="116"/>
      <c r="AJ43" s="13"/>
      <c r="AK43" s="13"/>
      <c r="AL43" s="13"/>
      <c r="AM43" s="13"/>
      <c r="AN43" s="13"/>
      <c r="AO43" s="13"/>
      <c r="AP43" s="13"/>
      <c r="AQ43" s="13"/>
      <c r="AR43" s="13"/>
      <c r="AS43" s="13"/>
      <c r="AT43" s="13"/>
      <c r="AU43" s="13"/>
      <c r="AV43" s="13"/>
      <c r="AW43" s="13"/>
      <c r="AX43" s="13"/>
      <c r="AY43" s="13"/>
      <c r="AZ43" s="13"/>
      <c r="BA43" s="13"/>
      <c r="BB43" s="13"/>
      <c r="BC43" s="13"/>
      <c r="BD43" s="13"/>
    </row>
    <row r="44" spans="1:56" s="13" customFormat="1" x14ac:dyDescent="0.2">
      <c r="BD44" s="12"/>
    </row>
    <row r="45" spans="1:56" s="13" customFormat="1" x14ac:dyDescent="0.2">
      <c r="A45" s="162" t="s">
        <v>89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69"/>
      <c r="AG45" s="69"/>
      <c r="AH45" s="69"/>
      <c r="AI45" s="69"/>
      <c r="AJ45" s="69"/>
      <c r="AK45" s="69"/>
      <c r="BD45" s="12"/>
    </row>
    <row r="46" spans="1:56" s="13" customFormat="1" ht="24.75" customHeight="1" x14ac:dyDescent="0.2">
      <c r="A46" s="112" t="s">
        <v>277</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BD46" s="12"/>
    </row>
    <row r="47" spans="1:56" s="13" customFormat="1" ht="12" customHeight="1" x14ac:dyDescent="0.2">
      <c r="A47" s="112" t="s">
        <v>90</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BD47" s="12"/>
    </row>
    <row r="48" spans="1:56" s="13" customFormat="1" ht="12" customHeight="1" x14ac:dyDescent="0.2">
      <c r="A48" s="112" t="s">
        <v>278</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BD48" s="12"/>
    </row>
    <row r="49" spans="1:56" s="13" customFormat="1" ht="21.75" customHeight="1" x14ac:dyDescent="0.2">
      <c r="A49" s="112" t="s">
        <v>313</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BD49" s="12"/>
    </row>
    <row r="50" spans="1:56" ht="24.75" customHeight="1" x14ac:dyDescent="0.2">
      <c r="A50" s="112" t="s">
        <v>91</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3"/>
      <c r="AM50" s="13"/>
      <c r="AN50" s="13"/>
      <c r="AO50" s="13"/>
      <c r="AP50" s="13"/>
      <c r="AQ50" s="13"/>
      <c r="AR50" s="13"/>
      <c r="AS50" s="13"/>
      <c r="AT50" s="13"/>
      <c r="AU50" s="13"/>
      <c r="AV50" s="13"/>
      <c r="AW50" s="13"/>
      <c r="AX50" s="13"/>
      <c r="AY50" s="13"/>
      <c r="AZ50" s="13"/>
      <c r="BA50" s="13"/>
      <c r="BB50" s="13"/>
      <c r="BC50" s="13"/>
      <c r="BD50" s="13"/>
    </row>
    <row r="51" spans="1:56" s="13" customFormat="1" ht="21.75" customHeight="1" x14ac:dyDescent="0.2">
      <c r="A51" s="112" t="s">
        <v>92</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BD51" s="12"/>
    </row>
  </sheetData>
  <sheetProtection algorithmName="SHA-512" hashValue="e5iQ7bTsetvd0nl8HZYUhzlXQz0vfxcGJKrmZw1u8Gxk/OnW+EVbYnXxl4y/F5pS3lHXgE1Cyy0hqE/FZuJ1IQ==" saltValue="UrXnvfdJ2luXrii9XeSmmw==" spinCount="100000" sheet="1" selectLockedCells="1"/>
  <mergeCells count="192">
    <mergeCell ref="A50:AK50"/>
    <mergeCell ref="G5:AK5"/>
    <mergeCell ref="A18:B18"/>
    <mergeCell ref="A21:B21"/>
    <mergeCell ref="A24:B24"/>
    <mergeCell ref="S37:U37"/>
    <mergeCell ref="V37:X37"/>
    <mergeCell ref="Y37:AB37"/>
    <mergeCell ref="P38:R38"/>
    <mergeCell ref="S38:U38"/>
    <mergeCell ref="V31:X31"/>
    <mergeCell ref="AD19:AE19"/>
    <mergeCell ref="AF19:AK19"/>
    <mergeCell ref="AI34:AK34"/>
    <mergeCell ref="AI33:AK33"/>
    <mergeCell ref="N21:X21"/>
    <mergeCell ref="M30:O30"/>
    <mergeCell ref="Y32:AB32"/>
    <mergeCell ref="Y22:AC22"/>
    <mergeCell ref="Y31:AB31"/>
    <mergeCell ref="Y28:AB29"/>
    <mergeCell ref="Y30:AB30"/>
    <mergeCell ref="AC32:AE32"/>
    <mergeCell ref="AF21:AK21"/>
    <mergeCell ref="Y21:AC21"/>
    <mergeCell ref="C40:AI40"/>
    <mergeCell ref="A25:B25"/>
    <mergeCell ref="N22:X22"/>
    <mergeCell ref="Y18:AC18"/>
    <mergeCell ref="Y19:AC19"/>
    <mergeCell ref="AD20:AE21"/>
    <mergeCell ref="AD17:AE18"/>
    <mergeCell ref="AF18:AK18"/>
    <mergeCell ref="A19:B19"/>
    <mergeCell ref="C18:M18"/>
    <mergeCell ref="C19:M19"/>
    <mergeCell ref="N18:X18"/>
    <mergeCell ref="N19:X19"/>
    <mergeCell ref="V29:X29"/>
    <mergeCell ref="C21:M21"/>
    <mergeCell ref="C22:M22"/>
    <mergeCell ref="J30:L30"/>
    <mergeCell ref="AI29:AK30"/>
    <mergeCell ref="AF31:AH31"/>
    <mergeCell ref="AC29:AE30"/>
    <mergeCell ref="AC31:AE31"/>
    <mergeCell ref="J31:L31"/>
    <mergeCell ref="S30:U30"/>
    <mergeCell ref="AD24:AE24"/>
    <mergeCell ref="AF24:AK24"/>
    <mergeCell ref="C25:M25"/>
    <mergeCell ref="N25:X25"/>
    <mergeCell ref="Y25:AC25"/>
    <mergeCell ref="AD25:AE25"/>
    <mergeCell ref="AF25:AK25"/>
    <mergeCell ref="P32:R32"/>
    <mergeCell ref="S32:U32"/>
    <mergeCell ref="V32:X32"/>
    <mergeCell ref="F32:G32"/>
    <mergeCell ref="H32:I32"/>
    <mergeCell ref="J28:X28"/>
    <mergeCell ref="J29:O29"/>
    <mergeCell ref="P29:U29"/>
    <mergeCell ref="I41:R41"/>
    <mergeCell ref="S41:Z41"/>
    <mergeCell ref="AA41:AI41"/>
    <mergeCell ref="I42:AI42"/>
    <mergeCell ref="M38:O38"/>
    <mergeCell ref="J38:L38"/>
    <mergeCell ref="Y38:AB38"/>
    <mergeCell ref="A32:E32"/>
    <mergeCell ref="M31:O31"/>
    <mergeCell ref="A45:AE45"/>
    <mergeCell ref="A46:AK46"/>
    <mergeCell ref="A47:AK47"/>
    <mergeCell ref="A49:AK49"/>
    <mergeCell ref="A35:E35"/>
    <mergeCell ref="F35:G35"/>
    <mergeCell ref="H35:I35"/>
    <mergeCell ref="J35:L35"/>
    <mergeCell ref="M35:O35"/>
    <mergeCell ref="P35:R35"/>
    <mergeCell ref="S35:U35"/>
    <mergeCell ref="V35:X35"/>
    <mergeCell ref="Y35:AB35"/>
    <mergeCell ref="Y36:AB36"/>
    <mergeCell ref="AC35:AE35"/>
    <mergeCell ref="AF35:AH35"/>
    <mergeCell ref="AI35:AK35"/>
    <mergeCell ref="AC36:AK36"/>
    <mergeCell ref="M36:O36"/>
    <mergeCell ref="A38:E38"/>
    <mergeCell ref="V38:X38"/>
    <mergeCell ref="F38:G38"/>
    <mergeCell ref="C41:H41"/>
    <mergeCell ref="C42:H42"/>
    <mergeCell ref="Y13:AF13"/>
    <mergeCell ref="A15:X15"/>
    <mergeCell ref="Y15:AF15"/>
    <mergeCell ref="H38:I38"/>
    <mergeCell ref="P31:R31"/>
    <mergeCell ref="S31:U31"/>
    <mergeCell ref="AI31:AK31"/>
    <mergeCell ref="A28:E30"/>
    <mergeCell ref="F28:I29"/>
    <mergeCell ref="F30:G30"/>
    <mergeCell ref="H30:I30"/>
    <mergeCell ref="F31:G31"/>
    <mergeCell ref="V30:X30"/>
    <mergeCell ref="AC28:AK28"/>
    <mergeCell ref="AF29:AH30"/>
    <mergeCell ref="F33:G33"/>
    <mergeCell ref="H33:I33"/>
    <mergeCell ref="J33:L33"/>
    <mergeCell ref="M33:O33"/>
    <mergeCell ref="H31:I31"/>
    <mergeCell ref="H34:I34"/>
    <mergeCell ref="F34:G34"/>
    <mergeCell ref="A34:E34"/>
    <mergeCell ref="AC38:AK38"/>
    <mergeCell ref="A1:AK1"/>
    <mergeCell ref="AG12:AH12"/>
    <mergeCell ref="AI12:AK12"/>
    <mergeCell ref="AI13:AK13"/>
    <mergeCell ref="AG13:AH13"/>
    <mergeCell ref="A11:AK11"/>
    <mergeCell ref="AG16:AH16"/>
    <mergeCell ref="AG15:AH15"/>
    <mergeCell ref="AI15:AK15"/>
    <mergeCell ref="G4:AK4"/>
    <mergeCell ref="G6:AK6"/>
    <mergeCell ref="G7:AK7"/>
    <mergeCell ref="G10:AK10"/>
    <mergeCell ref="G8:AK8"/>
    <mergeCell ref="A10:F10"/>
    <mergeCell ref="A12:X12"/>
    <mergeCell ref="A13:X13"/>
    <mergeCell ref="Y12:AF12"/>
    <mergeCell ref="A16:X16"/>
    <mergeCell ref="Y16:AF16"/>
    <mergeCell ref="AI16:AK16"/>
    <mergeCell ref="G9:S9"/>
    <mergeCell ref="T9:Y9"/>
    <mergeCell ref="Z9:AK9"/>
    <mergeCell ref="AF22:AK22"/>
    <mergeCell ref="AD22:AE22"/>
    <mergeCell ref="A22:B22"/>
    <mergeCell ref="P36:R36"/>
    <mergeCell ref="S36:U36"/>
    <mergeCell ref="V36:X36"/>
    <mergeCell ref="P33:R33"/>
    <mergeCell ref="S33:U33"/>
    <mergeCell ref="V33:X33"/>
    <mergeCell ref="J34:L34"/>
    <mergeCell ref="M34:O34"/>
    <mergeCell ref="P34:R34"/>
    <mergeCell ref="S34:U34"/>
    <mergeCell ref="A36:E36"/>
    <mergeCell ref="J32:L32"/>
    <mergeCell ref="M32:O32"/>
    <mergeCell ref="A31:E31"/>
    <mergeCell ref="A33:E33"/>
    <mergeCell ref="A27:AK27"/>
    <mergeCell ref="J36:L36"/>
    <mergeCell ref="C24:M24"/>
    <mergeCell ref="N24:X24"/>
    <mergeCell ref="P30:R30"/>
    <mergeCell ref="Y24:AC24"/>
    <mergeCell ref="A51:AK51"/>
    <mergeCell ref="A48:AK48"/>
    <mergeCell ref="A2:AK2"/>
    <mergeCell ref="I43:X43"/>
    <mergeCell ref="Y43:Z43"/>
    <mergeCell ref="AA43:AI43"/>
    <mergeCell ref="AI32:AK32"/>
    <mergeCell ref="F36:G36"/>
    <mergeCell ref="H36:I36"/>
    <mergeCell ref="V34:X34"/>
    <mergeCell ref="Y34:AB34"/>
    <mergeCell ref="AC34:AE34"/>
    <mergeCell ref="AF34:AH34"/>
    <mergeCell ref="AC33:AE33"/>
    <mergeCell ref="AF33:AH33"/>
    <mergeCell ref="Y33:AB33"/>
    <mergeCell ref="AF32:AH32"/>
    <mergeCell ref="C43:H43"/>
    <mergeCell ref="A37:E37"/>
    <mergeCell ref="F37:G37"/>
    <mergeCell ref="H37:I37"/>
    <mergeCell ref="J37:L37"/>
    <mergeCell ref="M37:O37"/>
    <mergeCell ref="P37:R37"/>
  </mergeCells>
  <phoneticPr fontId="0" type="noConversion"/>
  <dataValidations count="4">
    <dataValidation type="list" allowBlank="1" showInputMessage="1" showErrorMessage="1" sqref="A18 B23 A24 B17 A21 B20" xr:uid="{00000000-0002-0000-0000-000002000000}">
      <formula1>$AZ$13:$AZ$15</formula1>
    </dataValidation>
    <dataValidation type="list" allowBlank="1" showInputMessage="1" showErrorMessage="1" sqref="G6:AK6" xr:uid="{00000000-0002-0000-0000-000000000000}">
      <formula1>$BA$1:$BA$6</formula1>
    </dataValidation>
    <dataValidation type="list" allowBlank="1" showInputMessage="1" showErrorMessage="1" sqref="Z9:AK9 G9:S9" xr:uid="{00000000-0002-0000-0000-000001000000}">
      <formula1>$AZ$3:$AZ$11</formula1>
    </dataValidation>
    <dataValidation type="list" allowBlank="1" showInputMessage="1" showErrorMessage="1" sqref="G7:AK7" xr:uid="{00000000-0002-0000-0000-000003000000}">
      <formula1>$BB$1:$BB$10</formula1>
    </dataValidation>
  </dataValidations>
  <printOptions horizontalCentered="1"/>
  <pageMargins left="0.25" right="0.25" top="0.5" bottom="0.25" header="0.37" footer="0.4"/>
  <pageSetup scale="6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50"/>
  <sheetViews>
    <sheetView zoomScaleNormal="100" workbookViewId="0">
      <selection activeCell="G13" sqref="G13:H13"/>
    </sheetView>
  </sheetViews>
  <sheetFormatPr defaultColWidth="9.140625" defaultRowHeight="12.75" x14ac:dyDescent="0.2"/>
  <cols>
    <col min="1" max="1" width="4.28515625" style="45" customWidth="1"/>
    <col min="2" max="2" width="3.7109375" style="45" customWidth="1"/>
    <col min="3" max="4" width="4.28515625" style="45" customWidth="1"/>
    <col min="5" max="5" width="7.85546875" style="45" customWidth="1"/>
    <col min="6" max="6" width="5.85546875" style="45" customWidth="1"/>
    <col min="7" max="7" width="4.28515625" style="45" customWidth="1"/>
    <col min="8" max="8" width="5.5703125" style="45" customWidth="1"/>
    <col min="9" max="12" width="4.28515625" style="45" customWidth="1"/>
    <col min="13" max="14" width="5.5703125" style="45" customWidth="1"/>
    <col min="15" max="15" width="4.28515625" style="45" customWidth="1"/>
    <col min="16" max="16" width="6.28515625" style="45" customWidth="1"/>
    <col min="17" max="25" width="4.28515625" style="45" customWidth="1"/>
    <col min="26" max="30" width="5.5703125" style="45" customWidth="1"/>
    <col min="31" max="52" width="3.7109375" style="45" customWidth="1"/>
    <col min="53" max="53" width="3.28515625" style="19" customWidth="1"/>
    <col min="54" max="84" width="3.7109375" style="45" customWidth="1"/>
    <col min="85" max="16384" width="9.140625" style="45"/>
  </cols>
  <sheetData>
    <row r="1" spans="1:77" ht="21.95" customHeight="1" x14ac:dyDescent="0.2">
      <c r="A1" s="43" t="str">
        <f>T('Cover Page'!A4)</f>
        <v>Program Services:</v>
      </c>
      <c r="B1" s="44"/>
      <c r="C1" s="44"/>
      <c r="D1" s="44"/>
      <c r="E1" s="44"/>
      <c r="G1" s="53"/>
      <c r="H1" s="207" t="str">
        <f>T('Cover Page'!G4:AK4)</f>
        <v>CONGREGATE MEAL SERVICES</v>
      </c>
      <c r="I1" s="207"/>
      <c r="J1" s="207"/>
      <c r="K1" s="207"/>
      <c r="L1" s="207"/>
      <c r="M1" s="207"/>
      <c r="N1" s="207"/>
      <c r="O1" s="207"/>
      <c r="P1" s="207"/>
      <c r="Q1" s="207"/>
      <c r="R1" s="207"/>
      <c r="S1" s="207"/>
      <c r="T1" s="207"/>
      <c r="U1" s="207"/>
      <c r="V1" s="207"/>
      <c r="W1" s="207"/>
      <c r="X1" s="207"/>
      <c r="Y1" s="207"/>
      <c r="Z1" s="207"/>
      <c r="AA1" s="207"/>
      <c r="AB1" s="207"/>
      <c r="AC1" s="207"/>
      <c r="AD1" s="207"/>
      <c r="BA1" s="92" t="s">
        <v>206</v>
      </c>
      <c r="BB1" s="61" t="s">
        <v>207</v>
      </c>
      <c r="BC1" s="61"/>
      <c r="BD1" s="61"/>
      <c r="BE1" s="61"/>
      <c r="BF1" s="61"/>
      <c r="BG1" s="61"/>
      <c r="BH1" s="61"/>
      <c r="BI1" s="61"/>
      <c r="BJ1" s="61"/>
      <c r="BK1" s="61"/>
      <c r="BL1" s="61"/>
      <c r="BM1" s="61"/>
      <c r="BN1" s="61"/>
      <c r="BO1" s="61"/>
      <c r="BP1" s="61"/>
      <c r="BQ1" s="61"/>
      <c r="BR1" s="61"/>
      <c r="BS1" s="61"/>
      <c r="BT1" s="61"/>
      <c r="BU1" s="61"/>
      <c r="BV1" s="61"/>
      <c r="BW1" s="61"/>
      <c r="BX1" s="61"/>
      <c r="BY1" s="61"/>
    </row>
    <row r="2" spans="1:77" s="16" customFormat="1" ht="19.5" customHeight="1" x14ac:dyDescent="0.2">
      <c r="A2" s="43" t="s">
        <v>14</v>
      </c>
      <c r="B2" s="109"/>
      <c r="C2" s="109"/>
      <c r="D2" s="109"/>
      <c r="E2" s="109"/>
      <c r="G2" s="103"/>
      <c r="H2" s="213" t="str">
        <f>T('Cover Page'!G5:AK5)</f>
        <v>Older Americans Act (OAA) Title III C-1</v>
      </c>
      <c r="I2" s="213"/>
      <c r="J2" s="213"/>
      <c r="K2" s="213"/>
      <c r="L2" s="213"/>
      <c r="M2" s="213"/>
      <c r="N2" s="213"/>
      <c r="O2" s="213"/>
      <c r="P2" s="213"/>
      <c r="Q2" s="213"/>
      <c r="R2" s="213"/>
      <c r="S2" s="213"/>
      <c r="T2" s="213"/>
      <c r="U2" s="213"/>
      <c r="V2" s="213"/>
      <c r="W2" s="213"/>
      <c r="X2" s="213"/>
      <c r="Y2" s="213"/>
      <c r="Z2" s="213"/>
      <c r="AA2" s="213"/>
      <c r="AB2" s="213"/>
      <c r="AC2" s="213"/>
      <c r="AD2" s="213"/>
      <c r="AU2" s="41"/>
      <c r="AV2" s="41"/>
      <c r="AW2" s="40"/>
    </row>
    <row r="3" spans="1:77" ht="21.95" customHeight="1" x14ac:dyDescent="0.2">
      <c r="A3" s="43" t="str">
        <f>T('Cover Page'!A6)</f>
        <v>Fiscal Year:</v>
      </c>
      <c r="B3" s="44"/>
      <c r="C3" s="44"/>
      <c r="D3" s="44"/>
      <c r="G3" s="54"/>
      <c r="H3" s="289" t="str">
        <f>T('Cover Page'!G6:AK6)</f>
        <v>2022-2023</v>
      </c>
      <c r="I3" s="289"/>
      <c r="J3" s="289"/>
      <c r="K3" s="289"/>
      <c r="L3" s="289"/>
      <c r="M3" s="289"/>
      <c r="N3" s="289"/>
      <c r="O3" s="289"/>
      <c r="P3" s="289"/>
      <c r="Q3" s="289"/>
      <c r="R3" s="289"/>
      <c r="S3" s="289"/>
      <c r="T3" s="289"/>
      <c r="U3" s="289"/>
      <c r="V3" s="289"/>
      <c r="W3" s="289"/>
      <c r="X3" s="289"/>
      <c r="Y3" s="289"/>
      <c r="Z3" s="289"/>
      <c r="AA3" s="289"/>
      <c r="AB3" s="289"/>
      <c r="AC3" s="289"/>
      <c r="AD3" s="289"/>
      <c r="AU3" s="61"/>
      <c r="AV3" s="61"/>
      <c r="AW3" s="61"/>
      <c r="AX3" s="61"/>
      <c r="AY3" s="61"/>
      <c r="AZ3" s="61"/>
      <c r="BA3" s="92" t="s">
        <v>208</v>
      </c>
      <c r="BB3" s="90"/>
      <c r="BC3" s="90"/>
      <c r="BD3" s="90"/>
      <c r="BE3" s="90"/>
      <c r="BF3" s="90"/>
      <c r="BG3" s="90"/>
      <c r="BH3" s="90"/>
      <c r="BI3" s="90"/>
      <c r="BJ3" s="90"/>
      <c r="BK3" s="90"/>
      <c r="BL3" s="90"/>
      <c r="BM3" s="90"/>
      <c r="BN3" s="90"/>
      <c r="BO3" s="90"/>
      <c r="BP3" s="61"/>
      <c r="BQ3" s="61"/>
      <c r="BR3" s="61"/>
      <c r="BS3" s="61"/>
      <c r="BT3" s="61"/>
      <c r="BU3" s="61"/>
      <c r="BV3" s="61"/>
      <c r="BW3" s="61"/>
      <c r="BX3" s="61"/>
      <c r="BY3" s="61"/>
    </row>
    <row r="4" spans="1:77" s="13" customFormat="1" ht="19.5" customHeight="1" x14ac:dyDescent="0.2">
      <c r="A4" s="43" t="str">
        <f>T('Cover Page'!A7)</f>
        <v>Los Angeles County Region:</v>
      </c>
      <c r="B4" s="14"/>
      <c r="C4" s="14"/>
      <c r="D4" s="14"/>
      <c r="E4" s="14"/>
      <c r="G4" s="54"/>
      <c r="H4" s="289" t="str">
        <f>T('Cover Page'!G7:AK7)</f>
        <v>[Select Region]</v>
      </c>
      <c r="I4" s="289"/>
      <c r="J4" s="289"/>
      <c r="K4" s="289"/>
      <c r="L4" s="289"/>
      <c r="M4" s="289"/>
      <c r="N4" s="289"/>
      <c r="O4" s="289"/>
      <c r="P4" s="289"/>
      <c r="Q4" s="289"/>
      <c r="R4" s="289"/>
      <c r="S4" s="289"/>
      <c r="T4" s="289"/>
      <c r="U4" s="289"/>
      <c r="V4" s="289"/>
      <c r="W4" s="289"/>
      <c r="X4" s="289"/>
      <c r="Y4" s="289"/>
      <c r="Z4" s="289"/>
      <c r="AA4" s="289"/>
      <c r="AB4" s="289"/>
      <c r="AC4" s="289"/>
      <c r="AD4" s="289"/>
      <c r="AU4" s="93" t="s">
        <v>23</v>
      </c>
      <c r="AV4" s="93" t="s">
        <v>34</v>
      </c>
      <c r="AW4" s="94"/>
      <c r="AX4" s="94"/>
      <c r="AY4" s="94"/>
      <c r="AZ4" s="94"/>
      <c r="BA4" s="92" t="s">
        <v>209</v>
      </c>
      <c r="BB4" s="95"/>
      <c r="BC4" s="95"/>
      <c r="BD4" s="95"/>
      <c r="BE4" s="95"/>
      <c r="BF4" s="95"/>
      <c r="BG4" s="95"/>
      <c r="BH4" s="95"/>
      <c r="BI4" s="95"/>
      <c r="BJ4" s="95"/>
      <c r="BK4" s="95"/>
      <c r="BL4" s="95"/>
      <c r="BM4" s="95"/>
      <c r="BN4" s="95"/>
      <c r="BO4" s="95"/>
      <c r="BP4" s="94"/>
      <c r="BQ4" s="94"/>
      <c r="BR4" s="94"/>
      <c r="BS4" s="94"/>
      <c r="BT4" s="94"/>
      <c r="BU4" s="94"/>
      <c r="BV4" s="94"/>
      <c r="BW4" s="94"/>
      <c r="BX4" s="94"/>
      <c r="BY4" s="94"/>
    </row>
    <row r="5" spans="1:77" s="16" customFormat="1" ht="21.95" hidden="1" customHeight="1" x14ac:dyDescent="0.2">
      <c r="A5" s="43" t="str">
        <f>T('Cover Page'!A8)</f>
        <v>Contract Number:</v>
      </c>
      <c r="B5" s="15"/>
      <c r="C5" s="15"/>
      <c r="D5" s="15"/>
      <c r="G5" s="54"/>
      <c r="H5" s="289" t="str">
        <f>T('Cover Page'!G8:AK8)</f>
        <v>[Enter Contract Number]</v>
      </c>
      <c r="I5" s="289"/>
      <c r="J5" s="289"/>
      <c r="K5" s="289"/>
      <c r="L5" s="289"/>
      <c r="M5" s="289"/>
      <c r="N5" s="289"/>
      <c r="O5" s="289"/>
      <c r="P5" s="289"/>
      <c r="Q5" s="289"/>
      <c r="R5" s="289"/>
      <c r="S5" s="289"/>
      <c r="T5" s="289"/>
      <c r="U5" s="289"/>
      <c r="V5" s="289"/>
      <c r="W5" s="289"/>
      <c r="X5" s="289"/>
      <c r="Y5" s="289"/>
      <c r="Z5" s="289"/>
      <c r="AA5" s="289"/>
      <c r="AB5" s="289"/>
      <c r="AC5" s="289"/>
      <c r="AD5" s="289"/>
      <c r="AU5" s="40"/>
      <c r="AV5" s="40"/>
      <c r="AW5" s="40"/>
      <c r="AX5" s="40"/>
      <c r="AY5" s="40"/>
      <c r="AZ5" s="40"/>
      <c r="BA5" s="92" t="s">
        <v>210</v>
      </c>
      <c r="BB5" s="87"/>
      <c r="BC5" s="87"/>
      <c r="BD5" s="87"/>
      <c r="BE5" s="87"/>
      <c r="BF5" s="87"/>
      <c r="BG5" s="87"/>
      <c r="BH5" s="87"/>
      <c r="BI5" s="87"/>
      <c r="BJ5" s="87"/>
      <c r="BK5" s="87"/>
      <c r="BL5" s="87"/>
      <c r="BM5" s="87"/>
      <c r="BN5" s="87"/>
      <c r="BO5" s="87"/>
      <c r="BP5" s="40"/>
      <c r="BQ5" s="40"/>
      <c r="BR5" s="40"/>
      <c r="BS5" s="40"/>
      <c r="BT5" s="40"/>
      <c r="BU5" s="40"/>
      <c r="BV5" s="40"/>
      <c r="BW5" s="40"/>
      <c r="BX5" s="40"/>
      <c r="BY5" s="40"/>
    </row>
    <row r="6" spans="1:77" s="16" customFormat="1" ht="21.95" hidden="1" customHeight="1" x14ac:dyDescent="0.2">
      <c r="A6" s="43" t="str">
        <f>T('Cover Page'!A9)</f>
        <v>Amendment Number:</v>
      </c>
      <c r="B6" s="15"/>
      <c r="C6" s="15"/>
      <c r="D6" s="15"/>
      <c r="G6" s="55"/>
      <c r="H6" s="211" t="str">
        <f>T('Cover Page'!G9:S9)</f>
        <v>Select Number</v>
      </c>
      <c r="I6" s="211"/>
      <c r="J6" s="211"/>
      <c r="K6" s="211"/>
      <c r="L6" s="211"/>
      <c r="M6" s="211"/>
      <c r="N6" s="211"/>
      <c r="O6" s="211"/>
      <c r="P6" s="211"/>
      <c r="Q6" s="211"/>
      <c r="R6" s="401" t="str">
        <f>T('Cover Page'!T9:Y9)</f>
        <v>Modification Number:</v>
      </c>
      <c r="S6" s="401"/>
      <c r="T6" s="401"/>
      <c r="U6" s="401"/>
      <c r="V6" s="401"/>
      <c r="W6" s="401"/>
      <c r="X6" s="401"/>
      <c r="Y6" s="604" t="str">
        <f>T('Cover Page'!Z9:AK9)</f>
        <v>Select Number</v>
      </c>
      <c r="Z6" s="604"/>
      <c r="AA6" s="604"/>
      <c r="AB6" s="604"/>
      <c r="AC6" s="604"/>
      <c r="AD6" s="604"/>
      <c r="AQ6" s="18"/>
      <c r="AS6" s="19" t="s">
        <v>93</v>
      </c>
      <c r="AU6" s="40"/>
      <c r="AV6" s="40"/>
      <c r="AW6" s="40"/>
      <c r="AX6" s="40"/>
      <c r="AY6" s="40"/>
      <c r="AZ6" s="40"/>
      <c r="BA6" s="92" t="s">
        <v>211</v>
      </c>
      <c r="BB6" s="87"/>
      <c r="BC6" s="87"/>
      <c r="BD6" s="87"/>
      <c r="BE6" s="87"/>
      <c r="BF6" s="87"/>
      <c r="BG6" s="87"/>
      <c r="BH6" s="87"/>
      <c r="BI6" s="87"/>
      <c r="BJ6" s="87"/>
      <c r="BK6" s="87"/>
      <c r="BL6" s="87"/>
      <c r="BM6" s="87"/>
      <c r="BN6" s="87"/>
      <c r="BO6" s="87"/>
      <c r="BP6" s="40"/>
      <c r="BQ6" s="40"/>
      <c r="BR6" s="40"/>
      <c r="BS6" s="40"/>
      <c r="BT6" s="40"/>
      <c r="BU6" s="40"/>
      <c r="BV6" s="40"/>
      <c r="BW6" s="40"/>
      <c r="BX6" s="40"/>
      <c r="BY6" s="40"/>
    </row>
    <row r="7" spans="1:77" ht="21.95" customHeight="1" x14ac:dyDescent="0.2">
      <c r="A7" s="43" t="str">
        <f>T('Cover Page'!A10)</f>
        <v>Proposer's Legal Name:</v>
      </c>
      <c r="B7" s="47"/>
      <c r="C7" s="47"/>
      <c r="D7" s="47"/>
      <c r="E7" s="47"/>
      <c r="G7" s="56"/>
      <c r="H7" s="211" t="str">
        <f>T('Cover Page'!G10:AK10)</f>
        <v>[Enter Legal Name]</v>
      </c>
      <c r="I7" s="211"/>
      <c r="J7" s="211"/>
      <c r="K7" s="211"/>
      <c r="L7" s="211"/>
      <c r="M7" s="211"/>
      <c r="N7" s="211"/>
      <c r="O7" s="211"/>
      <c r="P7" s="211"/>
      <c r="Q7" s="211"/>
      <c r="R7" s="211"/>
      <c r="S7" s="211"/>
      <c r="T7" s="211"/>
      <c r="U7" s="211"/>
      <c r="V7" s="211"/>
      <c r="W7" s="211"/>
      <c r="X7" s="211"/>
      <c r="Y7" s="211"/>
      <c r="Z7" s="211"/>
      <c r="AA7" s="211"/>
      <c r="AB7" s="211"/>
      <c r="AC7" s="211"/>
      <c r="AD7" s="211"/>
      <c r="AU7" s="61"/>
      <c r="AV7" s="61"/>
      <c r="AW7" s="61"/>
      <c r="AX7" s="61"/>
      <c r="AY7" s="61"/>
      <c r="AZ7" s="61"/>
      <c r="BA7" s="92" t="s">
        <v>212</v>
      </c>
      <c r="BB7" s="90"/>
      <c r="BC7" s="90"/>
      <c r="BD7" s="90"/>
      <c r="BE7" s="90"/>
      <c r="BF7" s="90"/>
      <c r="BG7" s="90"/>
      <c r="BH7" s="90"/>
      <c r="BI7" s="90"/>
      <c r="BJ7" s="90"/>
      <c r="BK7" s="90"/>
      <c r="BL7" s="90"/>
      <c r="BM7" s="90"/>
      <c r="BN7" s="90"/>
      <c r="BO7" s="90"/>
      <c r="BP7" s="61"/>
      <c r="BQ7" s="61"/>
      <c r="BR7" s="61"/>
      <c r="BS7" s="61"/>
      <c r="BT7" s="61"/>
      <c r="BU7" s="61"/>
      <c r="BV7" s="61"/>
      <c r="BW7" s="61"/>
      <c r="BX7" s="61"/>
      <c r="BY7" s="61"/>
    </row>
    <row r="8" spans="1:77" s="16" customFormat="1" ht="25.5" customHeight="1" thickBot="1" x14ac:dyDescent="0.25">
      <c r="A8" s="212" t="s">
        <v>213</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U8" s="40"/>
      <c r="AV8" s="40"/>
      <c r="AW8" s="40"/>
      <c r="AX8" s="40"/>
      <c r="AY8" s="40"/>
      <c r="AZ8" s="58"/>
      <c r="BA8" s="92" t="s">
        <v>214</v>
      </c>
      <c r="BB8" s="87"/>
      <c r="BC8" s="87"/>
      <c r="BD8" s="87"/>
      <c r="BE8" s="87"/>
      <c r="BF8" s="87"/>
      <c r="BG8" s="87"/>
      <c r="BH8" s="87"/>
      <c r="BI8" s="87"/>
      <c r="BJ8" s="87"/>
      <c r="BK8" s="87"/>
      <c r="BL8" s="87"/>
      <c r="BM8" s="87"/>
      <c r="BN8" s="87"/>
      <c r="BO8" s="87"/>
      <c r="BP8" s="40"/>
      <c r="BQ8" s="61"/>
      <c r="BR8" s="61"/>
      <c r="BS8" s="61"/>
      <c r="BT8" s="61"/>
      <c r="BU8" s="61"/>
      <c r="BV8" s="61"/>
      <c r="BW8" s="61"/>
      <c r="BX8" s="61"/>
      <c r="BY8" s="61"/>
    </row>
    <row r="9" spans="1:77" s="48" customFormat="1" ht="34.5" customHeight="1" x14ac:dyDescent="0.2">
      <c r="A9" s="461" t="s">
        <v>198</v>
      </c>
      <c r="B9" s="486"/>
      <c r="C9" s="486"/>
      <c r="D9" s="486"/>
      <c r="E9" s="486"/>
      <c r="F9" s="486"/>
      <c r="G9" s="214" t="s">
        <v>148</v>
      </c>
      <c r="H9" s="214"/>
      <c r="I9" s="214" t="s">
        <v>159</v>
      </c>
      <c r="J9" s="214"/>
      <c r="K9" s="214" t="s">
        <v>98</v>
      </c>
      <c r="L9" s="407"/>
      <c r="M9" s="218" t="s">
        <v>99</v>
      </c>
      <c r="N9" s="219"/>
      <c r="O9" s="222" t="s">
        <v>279</v>
      </c>
      <c r="P9" s="223"/>
      <c r="Q9" s="407" t="s">
        <v>100</v>
      </c>
      <c r="R9" s="298"/>
      <c r="S9" s="298"/>
      <c r="T9" s="298"/>
      <c r="U9" s="298"/>
      <c r="V9" s="298"/>
      <c r="W9" s="298"/>
      <c r="X9" s="298"/>
      <c r="Y9" s="298"/>
      <c r="Z9" s="299"/>
      <c r="AA9" s="218" t="s">
        <v>150</v>
      </c>
      <c r="AB9" s="219"/>
      <c r="AC9" s="222" t="s">
        <v>102</v>
      </c>
      <c r="AD9" s="223"/>
      <c r="AU9" s="59"/>
      <c r="AV9" s="59"/>
      <c r="AW9" s="59"/>
      <c r="AX9" s="59"/>
      <c r="AY9" s="59"/>
      <c r="AZ9" s="58"/>
      <c r="BA9" s="92" t="s">
        <v>215</v>
      </c>
      <c r="BB9" s="88"/>
      <c r="BC9" s="88"/>
      <c r="BD9" s="88"/>
      <c r="BE9" s="88"/>
      <c r="BF9" s="88"/>
      <c r="BG9" s="88"/>
      <c r="BH9" s="88"/>
      <c r="BI9" s="88"/>
      <c r="BJ9" s="88"/>
      <c r="BK9" s="88"/>
      <c r="BL9" s="88"/>
      <c r="BM9" s="88"/>
      <c r="BN9" s="88"/>
      <c r="BO9" s="88"/>
      <c r="BP9" s="59"/>
      <c r="BQ9" s="40"/>
      <c r="BR9" s="40"/>
      <c r="BS9" s="40"/>
      <c r="BT9" s="40"/>
      <c r="BU9" s="40"/>
      <c r="BV9" s="40"/>
      <c r="BW9" s="40"/>
      <c r="BX9" s="40"/>
      <c r="BY9" s="40"/>
    </row>
    <row r="10" spans="1:77" s="48" customFormat="1" ht="40.5" customHeight="1" x14ac:dyDescent="0.2">
      <c r="A10" s="461"/>
      <c r="B10" s="486"/>
      <c r="C10" s="486"/>
      <c r="D10" s="486"/>
      <c r="E10" s="486"/>
      <c r="F10" s="486"/>
      <c r="G10" s="214"/>
      <c r="H10" s="214"/>
      <c r="I10" s="214"/>
      <c r="J10" s="214"/>
      <c r="K10" s="214"/>
      <c r="L10" s="407"/>
      <c r="M10" s="220"/>
      <c r="N10" s="221"/>
      <c r="O10" s="224"/>
      <c r="P10" s="225"/>
      <c r="Q10" s="461" t="s">
        <v>216</v>
      </c>
      <c r="R10" s="461"/>
      <c r="S10" s="461"/>
      <c r="T10" s="461"/>
      <c r="U10" s="214" t="s">
        <v>104</v>
      </c>
      <c r="V10" s="214"/>
      <c r="W10" s="214"/>
      <c r="X10" s="214"/>
      <c r="Y10" s="605" t="s">
        <v>105</v>
      </c>
      <c r="Z10" s="606"/>
      <c r="AA10" s="220"/>
      <c r="AB10" s="221"/>
      <c r="AC10" s="220"/>
      <c r="AD10" s="229"/>
      <c r="AU10" s="59"/>
      <c r="AV10" s="59"/>
      <c r="AW10" s="59"/>
      <c r="AX10" s="59"/>
      <c r="AY10" s="59"/>
      <c r="AZ10" s="58"/>
      <c r="BA10" s="92" t="s">
        <v>217</v>
      </c>
      <c r="BB10" s="88"/>
      <c r="BC10" s="88"/>
      <c r="BD10" s="88"/>
      <c r="BE10" s="88"/>
      <c r="BF10" s="88"/>
      <c r="BG10" s="88"/>
      <c r="BH10" s="88"/>
      <c r="BI10" s="88"/>
      <c r="BJ10" s="88"/>
      <c r="BK10" s="88"/>
      <c r="BL10" s="88"/>
      <c r="BM10" s="88"/>
      <c r="BN10" s="88"/>
      <c r="BO10" s="88"/>
      <c r="BP10" s="59"/>
      <c r="BQ10" s="59"/>
      <c r="BR10" s="59"/>
      <c r="BS10" s="59"/>
      <c r="BT10" s="59"/>
      <c r="BU10" s="59"/>
      <c r="BV10" s="59"/>
      <c r="BW10" s="59"/>
      <c r="BX10" s="59"/>
      <c r="BY10" s="59"/>
    </row>
    <row r="11" spans="1:77" s="48" customFormat="1" ht="37.5" customHeight="1" x14ac:dyDescent="0.15">
      <c r="A11" s="486"/>
      <c r="B11" s="486"/>
      <c r="C11" s="486"/>
      <c r="D11" s="486"/>
      <c r="E11" s="486"/>
      <c r="F11" s="486"/>
      <c r="G11" s="214"/>
      <c r="H11" s="214"/>
      <c r="I11" s="214"/>
      <c r="J11" s="214"/>
      <c r="K11" s="215"/>
      <c r="L11" s="407"/>
      <c r="M11" s="224" t="s">
        <v>106</v>
      </c>
      <c r="N11" s="232"/>
      <c r="O11" s="411" t="s">
        <v>173</v>
      </c>
      <c r="P11" s="409"/>
      <c r="Q11" s="214" t="s">
        <v>72</v>
      </c>
      <c r="R11" s="215"/>
      <c r="S11" s="214" t="s">
        <v>73</v>
      </c>
      <c r="T11" s="215"/>
      <c r="U11" s="214" t="s">
        <v>72</v>
      </c>
      <c r="V11" s="215"/>
      <c r="W11" s="214" t="s">
        <v>73</v>
      </c>
      <c r="X11" s="215"/>
      <c r="Y11" s="605" t="s">
        <v>72</v>
      </c>
      <c r="Z11" s="606"/>
      <c r="AA11" s="224" t="s">
        <v>107</v>
      </c>
      <c r="AB11" s="232"/>
      <c r="AC11" s="224" t="s">
        <v>108</v>
      </c>
      <c r="AD11" s="225"/>
      <c r="AU11" s="59"/>
      <c r="AV11" s="59"/>
      <c r="AW11" s="59"/>
      <c r="AX11" s="59"/>
      <c r="AY11" s="59"/>
      <c r="AZ11" s="59"/>
      <c r="BA11" s="92" t="s">
        <v>218</v>
      </c>
      <c r="BB11" s="88"/>
      <c r="BC11" s="88"/>
      <c r="BD11" s="88"/>
      <c r="BE11" s="88"/>
      <c r="BF11" s="88"/>
      <c r="BG11" s="88"/>
      <c r="BH11" s="88"/>
      <c r="BI11" s="88"/>
      <c r="BJ11" s="88"/>
      <c r="BK11" s="88"/>
      <c r="BL11" s="88"/>
      <c r="BM11" s="88"/>
      <c r="BN11" s="88"/>
      <c r="BO11" s="88"/>
      <c r="BP11" s="59"/>
      <c r="BQ11" s="59"/>
      <c r="BR11" s="59"/>
      <c r="BS11" s="59"/>
      <c r="BT11" s="59"/>
      <c r="BU11" s="59"/>
      <c r="BV11" s="59"/>
      <c r="BW11" s="59"/>
      <c r="BX11" s="59"/>
      <c r="BY11" s="59"/>
    </row>
    <row r="12" spans="1:77" s="50" customFormat="1" ht="12.75" customHeight="1" x14ac:dyDescent="0.2">
      <c r="A12" s="233" t="s">
        <v>109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c r="AU12" s="60"/>
      <c r="AV12" s="60"/>
      <c r="AW12" s="60"/>
      <c r="AX12" s="60"/>
      <c r="AY12" s="60"/>
      <c r="AZ12" s="60"/>
      <c r="BA12" s="92" t="s">
        <v>219</v>
      </c>
      <c r="BB12" s="90"/>
      <c r="BC12" s="90"/>
      <c r="BD12" s="90"/>
      <c r="BE12" s="90"/>
      <c r="BF12" s="90"/>
      <c r="BG12" s="90"/>
      <c r="BH12" s="90"/>
      <c r="BI12" s="90"/>
      <c r="BJ12" s="90"/>
      <c r="BK12" s="90"/>
      <c r="BL12" s="90"/>
      <c r="BM12" s="90"/>
      <c r="BN12" s="90"/>
      <c r="BO12" s="90"/>
      <c r="BP12" s="60"/>
      <c r="BQ12" s="59"/>
      <c r="BR12" s="59"/>
      <c r="BS12" s="59"/>
      <c r="BT12" s="59"/>
      <c r="BU12" s="59"/>
      <c r="BV12" s="59"/>
      <c r="BW12" s="59"/>
      <c r="BX12" s="59"/>
      <c r="BY12" s="59"/>
    </row>
    <row r="13" spans="1:77" ht="25.5" customHeight="1" x14ac:dyDescent="0.2">
      <c r="A13" s="607" t="s">
        <v>220</v>
      </c>
      <c r="B13" s="607"/>
      <c r="C13" s="607"/>
      <c r="D13" s="607"/>
      <c r="E13" s="607"/>
      <c r="F13" s="607"/>
      <c r="G13" s="426"/>
      <c r="H13" s="426"/>
      <c r="I13" s="428"/>
      <c r="J13" s="428"/>
      <c r="K13" s="568"/>
      <c r="L13" s="307"/>
      <c r="M13" s="309" t="str">
        <f t="shared" ref="M13:M17" si="0">IF(G13="","",G13*I13*K13)</f>
        <v/>
      </c>
      <c r="N13" s="310"/>
      <c r="O13" s="351"/>
      <c r="P13" s="311"/>
      <c r="Q13" s="311"/>
      <c r="R13" s="311"/>
      <c r="S13" s="311"/>
      <c r="T13" s="311"/>
      <c r="U13" s="311"/>
      <c r="V13" s="311"/>
      <c r="W13" s="311"/>
      <c r="X13" s="311"/>
      <c r="Y13" s="360"/>
      <c r="Z13" s="361"/>
      <c r="AA13" s="309" t="str">
        <f t="shared" ref="AA13:AA17" si="1">IF(M13="","",SUM(O13:Z13))</f>
        <v/>
      </c>
      <c r="AB13" s="310"/>
      <c r="AC13" s="312" t="str">
        <f t="shared" ref="AC13:AC17" si="2">IF(M13="","",(M13-AA13))</f>
        <v/>
      </c>
      <c r="AD13" s="313"/>
      <c r="AU13" s="61"/>
      <c r="AV13" s="61"/>
      <c r="AW13" s="61"/>
      <c r="AX13" s="61"/>
      <c r="AY13" s="61"/>
      <c r="AZ13" s="61"/>
      <c r="BA13" s="92" t="s">
        <v>221</v>
      </c>
      <c r="BB13" s="89"/>
      <c r="BC13" s="89"/>
      <c r="BD13" s="89"/>
      <c r="BE13" s="89"/>
      <c r="BF13" s="89"/>
      <c r="BG13" s="89"/>
      <c r="BH13" s="89"/>
      <c r="BI13" s="89"/>
      <c r="BJ13" s="89"/>
      <c r="BK13" s="89"/>
      <c r="BL13" s="89"/>
      <c r="BM13" s="89"/>
      <c r="BN13" s="89"/>
      <c r="BO13" s="89"/>
      <c r="BP13" s="61"/>
      <c r="BQ13" s="60"/>
      <c r="BR13" s="60"/>
      <c r="BS13" s="60"/>
      <c r="BT13" s="60"/>
      <c r="BU13" s="60"/>
      <c r="BV13" s="60"/>
      <c r="BW13" s="60"/>
      <c r="BX13" s="60"/>
      <c r="BY13" s="60"/>
    </row>
    <row r="14" spans="1:77" ht="24" customHeight="1" x14ac:dyDescent="0.2">
      <c r="A14" s="607" t="s">
        <v>220</v>
      </c>
      <c r="B14" s="607"/>
      <c r="C14" s="607"/>
      <c r="D14" s="607"/>
      <c r="E14" s="607"/>
      <c r="F14" s="607"/>
      <c r="G14" s="426"/>
      <c r="H14" s="426"/>
      <c r="I14" s="428"/>
      <c r="J14" s="428"/>
      <c r="K14" s="568"/>
      <c r="L14" s="307"/>
      <c r="M14" s="309" t="str">
        <f>IF(G14="","",G14*I14*K14)</f>
        <v/>
      </c>
      <c r="N14" s="310"/>
      <c r="O14" s="351"/>
      <c r="P14" s="311"/>
      <c r="Q14" s="311"/>
      <c r="R14" s="311"/>
      <c r="S14" s="311"/>
      <c r="T14" s="311"/>
      <c r="U14" s="311"/>
      <c r="V14" s="311"/>
      <c r="W14" s="311"/>
      <c r="X14" s="311"/>
      <c r="Y14" s="360"/>
      <c r="Z14" s="361"/>
      <c r="AA14" s="309" t="str">
        <f>IF(M14="","",SUM(O14:Z14))</f>
        <v/>
      </c>
      <c r="AB14" s="310"/>
      <c r="AC14" s="312" t="str">
        <f>IF(M14="","",(M14-AA14))</f>
        <v/>
      </c>
      <c r="AD14" s="313"/>
      <c r="AU14" s="61"/>
      <c r="AV14" s="61"/>
      <c r="AW14" s="61"/>
      <c r="AX14" s="61"/>
      <c r="AY14" s="61"/>
      <c r="AZ14" s="61"/>
      <c r="BA14" s="96" t="s">
        <v>222</v>
      </c>
      <c r="BB14" s="90"/>
      <c r="BC14" s="90"/>
      <c r="BD14" s="90"/>
      <c r="BE14" s="90"/>
      <c r="BF14" s="90"/>
      <c r="BG14" s="90"/>
      <c r="BH14" s="90"/>
      <c r="BI14" s="90"/>
      <c r="BJ14" s="90"/>
      <c r="BK14" s="90"/>
      <c r="BL14" s="90"/>
      <c r="BM14" s="90"/>
      <c r="BN14" s="90"/>
      <c r="BO14" s="90"/>
      <c r="BP14" s="61"/>
      <c r="BQ14" s="61"/>
      <c r="BR14" s="61"/>
      <c r="BS14" s="61"/>
      <c r="BT14" s="61"/>
      <c r="BU14" s="61"/>
      <c r="BV14" s="61"/>
      <c r="BW14" s="61"/>
      <c r="BX14" s="61"/>
      <c r="BY14" s="61"/>
    </row>
    <row r="15" spans="1:77" ht="24" customHeight="1" x14ac:dyDescent="0.2">
      <c r="A15" s="607" t="s">
        <v>220</v>
      </c>
      <c r="B15" s="607"/>
      <c r="C15" s="607"/>
      <c r="D15" s="607"/>
      <c r="E15" s="607"/>
      <c r="F15" s="607"/>
      <c r="G15" s="426"/>
      <c r="H15" s="426"/>
      <c r="I15" s="428"/>
      <c r="J15" s="428"/>
      <c r="K15" s="568"/>
      <c r="L15" s="307"/>
      <c r="M15" s="309" t="str">
        <f t="shared" si="0"/>
        <v/>
      </c>
      <c r="N15" s="310"/>
      <c r="O15" s="351"/>
      <c r="P15" s="311"/>
      <c r="Q15" s="311"/>
      <c r="R15" s="311"/>
      <c r="S15" s="311"/>
      <c r="T15" s="311"/>
      <c r="U15" s="311"/>
      <c r="V15" s="311"/>
      <c r="W15" s="311"/>
      <c r="X15" s="311"/>
      <c r="Y15" s="360"/>
      <c r="Z15" s="361"/>
      <c r="AA15" s="309" t="str">
        <f t="shared" si="1"/>
        <v/>
      </c>
      <c r="AB15" s="310"/>
      <c r="AC15" s="312" t="str">
        <f t="shared" si="2"/>
        <v/>
      </c>
      <c r="AD15" s="313"/>
      <c r="AU15" s="61"/>
      <c r="AV15" s="61"/>
      <c r="AW15" s="61"/>
      <c r="AX15" s="61"/>
      <c r="AY15" s="61"/>
      <c r="AZ15" s="61"/>
      <c r="BA15" s="92" t="s">
        <v>223</v>
      </c>
      <c r="BB15" s="90"/>
      <c r="BC15" s="91"/>
      <c r="BD15" s="91"/>
      <c r="BE15" s="91"/>
      <c r="BF15" s="91"/>
      <c r="BG15" s="90"/>
      <c r="BH15" s="90"/>
      <c r="BI15" s="90"/>
      <c r="BJ15" s="90"/>
      <c r="BK15" s="90"/>
      <c r="BL15" s="90"/>
      <c r="BM15" s="90"/>
      <c r="BN15" s="90"/>
      <c r="BO15" s="90"/>
      <c r="BP15" s="61"/>
      <c r="BQ15" s="61"/>
      <c r="BR15" s="61"/>
      <c r="BS15" s="61"/>
      <c r="BT15" s="61"/>
      <c r="BU15" s="61"/>
      <c r="BV15" s="61"/>
      <c r="BW15" s="61"/>
      <c r="BX15" s="61"/>
      <c r="BY15" s="61"/>
    </row>
    <row r="16" spans="1:77" ht="24.75" customHeight="1" x14ac:dyDescent="0.2">
      <c r="A16" s="607" t="s">
        <v>220</v>
      </c>
      <c r="B16" s="607"/>
      <c r="C16" s="607"/>
      <c r="D16" s="607"/>
      <c r="E16" s="607"/>
      <c r="F16" s="607"/>
      <c r="G16" s="426"/>
      <c r="H16" s="426"/>
      <c r="I16" s="428"/>
      <c r="J16" s="428"/>
      <c r="K16" s="568"/>
      <c r="L16" s="307"/>
      <c r="M16" s="309" t="str">
        <f t="shared" si="0"/>
        <v/>
      </c>
      <c r="N16" s="310"/>
      <c r="O16" s="351"/>
      <c r="P16" s="311"/>
      <c r="Q16" s="311"/>
      <c r="R16" s="311"/>
      <c r="S16" s="311"/>
      <c r="T16" s="311"/>
      <c r="U16" s="311"/>
      <c r="V16" s="311"/>
      <c r="W16" s="311"/>
      <c r="X16" s="311"/>
      <c r="Y16" s="360"/>
      <c r="Z16" s="361"/>
      <c r="AA16" s="309" t="str">
        <f t="shared" si="1"/>
        <v/>
      </c>
      <c r="AB16" s="310"/>
      <c r="AC16" s="312" t="str">
        <f t="shared" si="2"/>
        <v/>
      </c>
      <c r="AD16" s="313"/>
      <c r="AU16" s="61"/>
      <c r="AV16" s="61"/>
      <c r="AW16" s="61"/>
      <c r="AX16" s="61"/>
      <c r="AY16" s="61"/>
      <c r="AZ16" s="61"/>
      <c r="BA16" s="96" t="s">
        <v>224</v>
      </c>
      <c r="BB16" s="90"/>
      <c r="BC16" s="90"/>
      <c r="BD16" s="90"/>
      <c r="BE16" s="90"/>
      <c r="BF16" s="90"/>
      <c r="BG16" s="90"/>
      <c r="BH16" s="90"/>
      <c r="BI16" s="90"/>
      <c r="BJ16" s="90"/>
      <c r="BK16" s="90"/>
      <c r="BL16" s="90"/>
      <c r="BM16" s="90"/>
      <c r="BN16" s="90"/>
      <c r="BO16" s="90"/>
      <c r="BP16" s="61"/>
      <c r="BQ16" s="61"/>
      <c r="BR16" s="61"/>
      <c r="BS16" s="61"/>
      <c r="BT16" s="61"/>
      <c r="BU16" s="61"/>
      <c r="BV16" s="61"/>
      <c r="BW16" s="61"/>
      <c r="BX16" s="61"/>
      <c r="BY16" s="61"/>
    </row>
    <row r="17" spans="1:77" ht="24" customHeight="1" x14ac:dyDescent="0.2">
      <c r="A17" s="607" t="s">
        <v>220</v>
      </c>
      <c r="B17" s="607"/>
      <c r="C17" s="607"/>
      <c r="D17" s="607"/>
      <c r="E17" s="607"/>
      <c r="F17" s="607"/>
      <c r="G17" s="426"/>
      <c r="H17" s="426"/>
      <c r="I17" s="428"/>
      <c r="J17" s="428"/>
      <c r="K17" s="568"/>
      <c r="L17" s="307"/>
      <c r="M17" s="309" t="str">
        <f t="shared" si="0"/>
        <v/>
      </c>
      <c r="N17" s="310"/>
      <c r="O17" s="425"/>
      <c r="P17" s="360"/>
      <c r="Q17" s="311"/>
      <c r="R17" s="311"/>
      <c r="S17" s="311"/>
      <c r="T17" s="311"/>
      <c r="U17" s="311"/>
      <c r="V17" s="311"/>
      <c r="W17" s="311"/>
      <c r="X17" s="311"/>
      <c r="Y17" s="360"/>
      <c r="Z17" s="361"/>
      <c r="AA17" s="309" t="str">
        <f t="shared" si="1"/>
        <v/>
      </c>
      <c r="AB17" s="310"/>
      <c r="AC17" s="312" t="str">
        <f t="shared" si="2"/>
        <v/>
      </c>
      <c r="AD17" s="313"/>
      <c r="AU17" s="61"/>
      <c r="AV17" s="61"/>
      <c r="AW17" s="61"/>
      <c r="AX17" s="61"/>
      <c r="AY17" s="61"/>
      <c r="AZ17" s="61"/>
      <c r="BA17" s="92" t="s">
        <v>225</v>
      </c>
      <c r="BB17" s="90"/>
      <c r="BC17" s="91"/>
      <c r="BD17" s="91"/>
      <c r="BE17" s="91"/>
      <c r="BF17" s="91"/>
      <c r="BG17" s="90"/>
      <c r="BH17" s="90"/>
      <c r="BI17" s="90"/>
      <c r="BJ17" s="90"/>
      <c r="BK17" s="90"/>
      <c r="BL17" s="90"/>
      <c r="BM17" s="90"/>
      <c r="BN17" s="90"/>
      <c r="BO17" s="90"/>
      <c r="BP17" s="61"/>
      <c r="BQ17" s="61"/>
      <c r="BR17" s="61"/>
      <c r="BS17" s="61"/>
      <c r="BT17" s="61"/>
      <c r="BU17" s="61"/>
      <c r="BV17" s="61"/>
      <c r="BW17" s="61"/>
      <c r="BX17" s="61"/>
      <c r="BY17" s="61"/>
    </row>
    <row r="18" spans="1:77" ht="24" customHeight="1" x14ac:dyDescent="0.2">
      <c r="A18" s="607" t="s">
        <v>220</v>
      </c>
      <c r="B18" s="607"/>
      <c r="C18" s="607"/>
      <c r="D18" s="607"/>
      <c r="E18" s="607"/>
      <c r="F18" s="607"/>
      <c r="G18" s="426"/>
      <c r="H18" s="426"/>
      <c r="I18" s="428"/>
      <c r="J18" s="428"/>
      <c r="K18" s="568"/>
      <c r="L18" s="307"/>
      <c r="M18" s="309" t="str">
        <f>IF(G18="","",G18*I18*K18)</f>
        <v/>
      </c>
      <c r="N18" s="310"/>
      <c r="O18" s="351"/>
      <c r="P18" s="311"/>
      <c r="Q18" s="311"/>
      <c r="R18" s="311"/>
      <c r="S18" s="311"/>
      <c r="T18" s="311"/>
      <c r="U18" s="311"/>
      <c r="V18" s="311"/>
      <c r="W18" s="311"/>
      <c r="X18" s="311"/>
      <c r="Y18" s="360"/>
      <c r="Z18" s="361"/>
      <c r="AA18" s="309" t="str">
        <f>IF(M18="","",SUM(O18:Z18))</f>
        <v/>
      </c>
      <c r="AB18" s="310"/>
      <c r="AC18" s="312" t="str">
        <f>IF(M18="","",(M18-AA18))</f>
        <v/>
      </c>
      <c r="AD18" s="313"/>
      <c r="AU18" s="61"/>
      <c r="AV18" s="61"/>
      <c r="AW18" s="61"/>
      <c r="AX18" s="61"/>
      <c r="AY18" s="61"/>
      <c r="AZ18" s="61"/>
      <c r="BA18" s="92" t="s">
        <v>226</v>
      </c>
      <c r="BB18" s="91"/>
      <c r="BC18" s="91"/>
      <c r="BD18" s="91"/>
      <c r="BE18" s="91"/>
      <c r="BF18" s="91"/>
      <c r="BG18" s="90"/>
      <c r="BH18" s="90"/>
      <c r="BI18" s="90"/>
      <c r="BJ18" s="90"/>
      <c r="BK18" s="90"/>
      <c r="BL18" s="90"/>
      <c r="BM18" s="90"/>
      <c r="BN18" s="90"/>
      <c r="BO18" s="90"/>
      <c r="BP18" s="61"/>
      <c r="BQ18" s="61"/>
      <c r="BR18" s="61"/>
      <c r="BS18" s="61"/>
      <c r="BT18" s="61"/>
      <c r="BU18" s="61"/>
      <c r="BV18" s="61"/>
      <c r="BW18" s="61"/>
      <c r="BX18" s="61"/>
      <c r="BY18" s="61"/>
    </row>
    <row r="19" spans="1:77" ht="24.75" customHeight="1" x14ac:dyDescent="0.2">
      <c r="A19" s="607" t="s">
        <v>220</v>
      </c>
      <c r="B19" s="607"/>
      <c r="C19" s="607"/>
      <c r="D19" s="607"/>
      <c r="E19" s="607"/>
      <c r="F19" s="607"/>
      <c r="G19" s="426"/>
      <c r="H19" s="426"/>
      <c r="I19" s="428"/>
      <c r="J19" s="428"/>
      <c r="K19" s="568"/>
      <c r="L19" s="307"/>
      <c r="M19" s="309" t="str">
        <f>IF(G19="","",G19*I19*K19)</f>
        <v/>
      </c>
      <c r="N19" s="310"/>
      <c r="O19" s="351"/>
      <c r="P19" s="311"/>
      <c r="Q19" s="311"/>
      <c r="R19" s="311"/>
      <c r="S19" s="311"/>
      <c r="T19" s="311"/>
      <c r="U19" s="311"/>
      <c r="V19" s="311"/>
      <c r="W19" s="311"/>
      <c r="X19" s="311"/>
      <c r="Y19" s="360"/>
      <c r="Z19" s="361"/>
      <c r="AA19" s="309" t="str">
        <f>IF(M19="","",SUM(O19:Z19))</f>
        <v/>
      </c>
      <c r="AB19" s="310"/>
      <c r="AC19" s="312" t="str">
        <f>IF(M19="","",(M19-AA19))</f>
        <v/>
      </c>
      <c r="AD19" s="313"/>
      <c r="AU19" s="61"/>
      <c r="AV19" s="61"/>
      <c r="AW19" s="61"/>
      <c r="AX19" s="61"/>
      <c r="AY19" s="61"/>
      <c r="AZ19" s="61"/>
      <c r="BA19" s="92" t="s">
        <v>227</v>
      </c>
      <c r="BB19" s="91"/>
      <c r="BC19" s="91"/>
      <c r="BD19" s="91"/>
      <c r="BE19" s="91"/>
      <c r="BF19" s="91"/>
      <c r="BG19" s="90"/>
      <c r="BH19" s="90"/>
      <c r="BI19" s="90"/>
      <c r="BJ19" s="90"/>
      <c r="BK19" s="90"/>
      <c r="BL19" s="90"/>
      <c r="BM19" s="90"/>
      <c r="BN19" s="90"/>
      <c r="BO19" s="90"/>
      <c r="BP19" s="61"/>
      <c r="BQ19" s="61"/>
      <c r="BR19" s="61"/>
      <c r="BS19" s="61"/>
      <c r="BT19" s="61"/>
      <c r="BU19" s="61"/>
      <c r="BV19" s="61"/>
      <c r="BW19" s="61"/>
      <c r="BX19" s="61"/>
      <c r="BY19" s="61"/>
    </row>
    <row r="20" spans="1:77" ht="24" customHeight="1" x14ac:dyDescent="0.2">
      <c r="A20" s="607" t="s">
        <v>220</v>
      </c>
      <c r="B20" s="607"/>
      <c r="C20" s="607"/>
      <c r="D20" s="607"/>
      <c r="E20" s="607"/>
      <c r="F20" s="607"/>
      <c r="G20" s="426"/>
      <c r="H20" s="426"/>
      <c r="I20" s="428"/>
      <c r="J20" s="428"/>
      <c r="K20" s="568"/>
      <c r="L20" s="307"/>
      <c r="M20" s="309" t="str">
        <f>IF(G20="","",G20*I20*K20)</f>
        <v/>
      </c>
      <c r="N20" s="310"/>
      <c r="O20" s="351"/>
      <c r="P20" s="311"/>
      <c r="Q20" s="311"/>
      <c r="R20" s="311"/>
      <c r="S20" s="311"/>
      <c r="T20" s="311"/>
      <c r="U20" s="311"/>
      <c r="V20" s="311"/>
      <c r="W20" s="311"/>
      <c r="X20" s="311"/>
      <c r="Y20" s="360"/>
      <c r="Z20" s="361"/>
      <c r="AA20" s="309" t="str">
        <f>IF(M20="","",SUM(O20:Z20))</f>
        <v/>
      </c>
      <c r="AB20" s="310"/>
      <c r="AC20" s="312" t="str">
        <f>IF(M20="","",(M20-AA20))</f>
        <v/>
      </c>
      <c r="AD20" s="313"/>
      <c r="AU20" s="61"/>
      <c r="AV20" s="61"/>
      <c r="AW20" s="61"/>
      <c r="AX20" s="61"/>
      <c r="AY20" s="61"/>
      <c r="AZ20" s="61"/>
      <c r="BQ20" s="61"/>
      <c r="BR20" s="61"/>
      <c r="BS20" s="61"/>
      <c r="BT20" s="61"/>
    </row>
    <row r="21" spans="1:77" ht="24.75" customHeight="1" x14ac:dyDescent="0.2">
      <c r="A21" s="607" t="s">
        <v>220</v>
      </c>
      <c r="B21" s="607"/>
      <c r="C21" s="607"/>
      <c r="D21" s="607"/>
      <c r="E21" s="607"/>
      <c r="F21" s="607"/>
      <c r="G21" s="426"/>
      <c r="H21" s="426"/>
      <c r="I21" s="428"/>
      <c r="J21" s="428"/>
      <c r="K21" s="568"/>
      <c r="L21" s="307"/>
      <c r="M21" s="309" t="str">
        <f t="shared" ref="M21:M34" si="3">IF(G21="","",G21*I21*K21)</f>
        <v/>
      </c>
      <c r="N21" s="310"/>
      <c r="O21" s="351"/>
      <c r="P21" s="311"/>
      <c r="Q21" s="311"/>
      <c r="R21" s="311"/>
      <c r="S21" s="311"/>
      <c r="T21" s="311"/>
      <c r="U21" s="311"/>
      <c r="V21" s="311"/>
      <c r="W21" s="311"/>
      <c r="X21" s="311"/>
      <c r="Y21" s="360"/>
      <c r="Z21" s="361"/>
      <c r="AA21" s="309" t="str">
        <f t="shared" ref="AA21:AA34" si="4">IF(M21="","",SUM(O21:Z21))</f>
        <v/>
      </c>
      <c r="AB21" s="310"/>
      <c r="AC21" s="312" t="str">
        <f t="shared" ref="AC21:AC34" si="5">IF(M21="","",(M21-AA21))</f>
        <v/>
      </c>
      <c r="AD21" s="313"/>
      <c r="AU21" s="61"/>
      <c r="AV21" s="61"/>
      <c r="AW21" s="61"/>
      <c r="AX21" s="61"/>
      <c r="AY21" s="61"/>
      <c r="AZ21" s="61"/>
      <c r="BQ21" s="61"/>
      <c r="BR21" s="61"/>
      <c r="BS21" s="61"/>
      <c r="BT21" s="61"/>
    </row>
    <row r="22" spans="1:77" ht="23.25" customHeight="1" x14ac:dyDescent="0.2">
      <c r="A22" s="607" t="s">
        <v>220</v>
      </c>
      <c r="B22" s="607"/>
      <c r="C22" s="607"/>
      <c r="D22" s="607"/>
      <c r="E22" s="607"/>
      <c r="F22" s="607"/>
      <c r="G22" s="426"/>
      <c r="H22" s="426"/>
      <c r="I22" s="428"/>
      <c r="J22" s="428"/>
      <c r="K22" s="568"/>
      <c r="L22" s="307"/>
      <c r="M22" s="309" t="str">
        <f t="shared" si="3"/>
        <v/>
      </c>
      <c r="N22" s="310"/>
      <c r="O22" s="351"/>
      <c r="P22" s="311"/>
      <c r="Q22" s="311"/>
      <c r="R22" s="311"/>
      <c r="S22" s="311"/>
      <c r="T22" s="311"/>
      <c r="U22" s="311"/>
      <c r="V22" s="311"/>
      <c r="W22" s="311"/>
      <c r="X22" s="311"/>
      <c r="Y22" s="360"/>
      <c r="Z22" s="361"/>
      <c r="AA22" s="309" t="str">
        <f t="shared" si="4"/>
        <v/>
      </c>
      <c r="AB22" s="310"/>
      <c r="AC22" s="312" t="str">
        <f t="shared" si="5"/>
        <v/>
      </c>
      <c r="AD22" s="313"/>
      <c r="AZ22" s="61"/>
      <c r="BA22" s="98"/>
      <c r="BB22" s="97"/>
      <c r="BC22" s="97"/>
      <c r="BD22" s="97"/>
      <c r="BE22" s="97"/>
      <c r="BF22" s="97"/>
      <c r="BG22" s="97"/>
      <c r="BH22" s="97"/>
      <c r="BI22" s="97"/>
      <c r="BJ22" s="97"/>
      <c r="BK22" s="97"/>
      <c r="BL22" s="97"/>
      <c r="BM22" s="97"/>
      <c r="BN22" s="97"/>
    </row>
    <row r="23" spans="1:77" ht="24" customHeight="1" x14ac:dyDescent="0.2">
      <c r="A23" s="607" t="s">
        <v>220</v>
      </c>
      <c r="B23" s="607"/>
      <c r="C23" s="607"/>
      <c r="D23" s="607"/>
      <c r="E23" s="607"/>
      <c r="F23" s="607"/>
      <c r="G23" s="426"/>
      <c r="H23" s="426"/>
      <c r="I23" s="428"/>
      <c r="J23" s="428"/>
      <c r="K23" s="568"/>
      <c r="L23" s="307"/>
      <c r="M23" s="309" t="str">
        <f t="shared" si="3"/>
        <v/>
      </c>
      <c r="N23" s="310"/>
      <c r="O23" s="351"/>
      <c r="P23" s="311"/>
      <c r="Q23" s="311"/>
      <c r="R23" s="311"/>
      <c r="S23" s="311"/>
      <c r="T23" s="311"/>
      <c r="U23" s="311"/>
      <c r="V23" s="311"/>
      <c r="W23" s="311"/>
      <c r="X23" s="311"/>
      <c r="Y23" s="360"/>
      <c r="Z23" s="361"/>
      <c r="AA23" s="309" t="str">
        <f t="shared" si="4"/>
        <v/>
      </c>
      <c r="AB23" s="310"/>
      <c r="AC23" s="312" t="str">
        <f t="shared" si="5"/>
        <v/>
      </c>
      <c r="AD23" s="313"/>
      <c r="AZ23" s="61"/>
      <c r="BA23" s="98"/>
      <c r="BB23" s="99"/>
      <c r="BC23" s="99"/>
      <c r="BD23" s="99"/>
      <c r="BE23" s="99"/>
      <c r="BF23" s="99"/>
      <c r="BG23" s="97"/>
      <c r="BH23" s="97"/>
      <c r="BI23" s="97"/>
      <c r="BJ23" s="97"/>
      <c r="BK23" s="97"/>
      <c r="BL23" s="97"/>
      <c r="BM23" s="97"/>
      <c r="BN23" s="97"/>
    </row>
    <row r="24" spans="1:77" ht="21" customHeight="1" x14ac:dyDescent="0.2">
      <c r="A24" s="607" t="s">
        <v>220</v>
      </c>
      <c r="B24" s="607"/>
      <c r="C24" s="607"/>
      <c r="D24" s="607"/>
      <c r="E24" s="607"/>
      <c r="F24" s="607"/>
      <c r="G24" s="426"/>
      <c r="H24" s="426"/>
      <c r="I24" s="428"/>
      <c r="J24" s="428"/>
      <c r="K24" s="568"/>
      <c r="L24" s="307"/>
      <c r="M24" s="309" t="str">
        <f t="shared" si="3"/>
        <v/>
      </c>
      <c r="N24" s="310"/>
      <c r="O24" s="351"/>
      <c r="P24" s="311"/>
      <c r="Q24" s="311"/>
      <c r="R24" s="311"/>
      <c r="S24" s="311"/>
      <c r="T24" s="311"/>
      <c r="U24" s="311"/>
      <c r="V24" s="311"/>
      <c r="W24" s="311"/>
      <c r="X24" s="311"/>
      <c r="Y24" s="360"/>
      <c r="Z24" s="361"/>
      <c r="AA24" s="309" t="str">
        <f t="shared" si="4"/>
        <v/>
      </c>
      <c r="AB24" s="310"/>
      <c r="AC24" s="312" t="str">
        <f t="shared" si="5"/>
        <v/>
      </c>
      <c r="AD24" s="313"/>
      <c r="AZ24" s="61"/>
      <c r="BA24" s="98"/>
      <c r="BB24" s="99"/>
      <c r="BC24" s="99"/>
      <c r="BD24" s="99"/>
      <c r="BE24" s="99"/>
      <c r="BF24" s="99"/>
      <c r="BG24" s="97"/>
      <c r="BH24" s="97"/>
      <c r="BI24" s="97"/>
      <c r="BJ24" s="97"/>
      <c r="BK24" s="97"/>
      <c r="BL24" s="97"/>
      <c r="BM24" s="97"/>
      <c r="BN24" s="97"/>
    </row>
    <row r="25" spans="1:77" ht="22.5" customHeight="1" x14ac:dyDescent="0.2">
      <c r="A25" s="607" t="s">
        <v>220</v>
      </c>
      <c r="B25" s="607"/>
      <c r="C25" s="607"/>
      <c r="D25" s="607"/>
      <c r="E25" s="607"/>
      <c r="F25" s="607"/>
      <c r="G25" s="426"/>
      <c r="H25" s="426"/>
      <c r="I25" s="428"/>
      <c r="J25" s="428"/>
      <c r="K25" s="568"/>
      <c r="L25" s="307"/>
      <c r="M25" s="309" t="str">
        <f t="shared" si="3"/>
        <v/>
      </c>
      <c r="N25" s="310"/>
      <c r="O25" s="351"/>
      <c r="P25" s="311"/>
      <c r="Q25" s="311"/>
      <c r="R25" s="311"/>
      <c r="S25" s="311"/>
      <c r="T25" s="311"/>
      <c r="U25" s="311"/>
      <c r="V25" s="311"/>
      <c r="W25" s="311"/>
      <c r="X25" s="311"/>
      <c r="Y25" s="360"/>
      <c r="Z25" s="361"/>
      <c r="AA25" s="309" t="str">
        <f t="shared" si="4"/>
        <v/>
      </c>
      <c r="AB25" s="310"/>
      <c r="AC25" s="312" t="str">
        <f t="shared" si="5"/>
        <v/>
      </c>
      <c r="AD25" s="313"/>
      <c r="AZ25" s="61"/>
      <c r="BA25" s="98"/>
      <c r="BB25" s="99"/>
      <c r="BC25" s="99"/>
      <c r="BD25" s="99"/>
      <c r="BE25" s="99"/>
      <c r="BF25" s="99"/>
      <c r="BG25" s="97"/>
      <c r="BH25" s="97"/>
      <c r="BI25" s="97"/>
      <c r="BJ25" s="97"/>
      <c r="BK25" s="97"/>
      <c r="BL25" s="97"/>
      <c r="BM25" s="97"/>
      <c r="BN25" s="97"/>
    </row>
    <row r="26" spans="1:77" ht="21" customHeight="1" x14ac:dyDescent="0.2">
      <c r="A26" s="607" t="s">
        <v>220</v>
      </c>
      <c r="B26" s="607"/>
      <c r="C26" s="607"/>
      <c r="D26" s="607"/>
      <c r="E26" s="607"/>
      <c r="F26" s="607"/>
      <c r="G26" s="426"/>
      <c r="H26" s="426"/>
      <c r="I26" s="428"/>
      <c r="J26" s="428"/>
      <c r="K26" s="568"/>
      <c r="L26" s="307"/>
      <c r="M26" s="309" t="str">
        <f t="shared" si="3"/>
        <v/>
      </c>
      <c r="N26" s="310"/>
      <c r="O26" s="351"/>
      <c r="P26" s="311"/>
      <c r="Q26" s="311"/>
      <c r="R26" s="311"/>
      <c r="S26" s="311"/>
      <c r="T26" s="311"/>
      <c r="U26" s="311"/>
      <c r="V26" s="311"/>
      <c r="W26" s="311"/>
      <c r="X26" s="311"/>
      <c r="Y26" s="360"/>
      <c r="Z26" s="361"/>
      <c r="AA26" s="309" t="str">
        <f t="shared" si="4"/>
        <v/>
      </c>
      <c r="AB26" s="310"/>
      <c r="AC26" s="312" t="str">
        <f t="shared" si="5"/>
        <v/>
      </c>
      <c r="AD26" s="313"/>
      <c r="AZ26" s="61"/>
      <c r="BB26" s="58"/>
      <c r="BC26" s="58"/>
      <c r="BD26" s="58"/>
      <c r="BE26" s="58"/>
      <c r="BF26" s="58"/>
      <c r="BG26" s="61"/>
      <c r="BH26" s="61"/>
      <c r="BI26" s="61"/>
      <c r="BJ26" s="61"/>
      <c r="BK26" s="61"/>
      <c r="BL26" s="61"/>
      <c r="BM26" s="61"/>
      <c r="BN26" s="61"/>
    </row>
    <row r="27" spans="1:77" ht="21" customHeight="1" x14ac:dyDescent="0.2">
      <c r="A27" s="607" t="s">
        <v>220</v>
      </c>
      <c r="B27" s="607"/>
      <c r="C27" s="607"/>
      <c r="D27" s="607"/>
      <c r="E27" s="607"/>
      <c r="F27" s="607"/>
      <c r="G27" s="426"/>
      <c r="H27" s="426"/>
      <c r="I27" s="428"/>
      <c r="J27" s="428"/>
      <c r="K27" s="568"/>
      <c r="L27" s="307"/>
      <c r="M27" s="309" t="str">
        <f t="shared" si="3"/>
        <v/>
      </c>
      <c r="N27" s="310"/>
      <c r="O27" s="351"/>
      <c r="P27" s="311"/>
      <c r="Q27" s="311"/>
      <c r="R27" s="311"/>
      <c r="S27" s="311"/>
      <c r="T27" s="311"/>
      <c r="U27" s="311"/>
      <c r="V27" s="311"/>
      <c r="W27" s="311"/>
      <c r="X27" s="311"/>
      <c r="Y27" s="360"/>
      <c r="Z27" s="361"/>
      <c r="AA27" s="309" t="str">
        <f t="shared" si="4"/>
        <v/>
      </c>
      <c r="AB27" s="310"/>
      <c r="AC27" s="312" t="str">
        <f t="shared" si="5"/>
        <v/>
      </c>
      <c r="AD27" s="313"/>
      <c r="AZ27" s="61"/>
      <c r="BB27" s="58"/>
      <c r="BC27" s="58"/>
      <c r="BD27" s="58"/>
      <c r="BE27" s="58"/>
      <c r="BF27" s="58"/>
      <c r="BG27" s="61"/>
      <c r="BH27" s="61"/>
      <c r="BI27" s="61"/>
      <c r="BJ27" s="61"/>
      <c r="BK27" s="61"/>
      <c r="BL27" s="61"/>
      <c r="BM27" s="61"/>
      <c r="BN27" s="61"/>
    </row>
    <row r="28" spans="1:77" ht="21" customHeight="1" x14ac:dyDescent="0.2">
      <c r="A28" s="607" t="s">
        <v>220</v>
      </c>
      <c r="B28" s="607"/>
      <c r="C28" s="607"/>
      <c r="D28" s="607"/>
      <c r="E28" s="607"/>
      <c r="F28" s="607"/>
      <c r="G28" s="426"/>
      <c r="H28" s="426"/>
      <c r="I28" s="428"/>
      <c r="J28" s="428"/>
      <c r="K28" s="568"/>
      <c r="L28" s="307"/>
      <c r="M28" s="309" t="str">
        <f t="shared" si="3"/>
        <v/>
      </c>
      <c r="N28" s="310"/>
      <c r="O28" s="351"/>
      <c r="P28" s="311"/>
      <c r="Q28" s="311"/>
      <c r="R28" s="311"/>
      <c r="S28" s="311"/>
      <c r="T28" s="311"/>
      <c r="U28" s="311"/>
      <c r="V28" s="311"/>
      <c r="W28" s="311"/>
      <c r="X28" s="311"/>
      <c r="Y28" s="360"/>
      <c r="Z28" s="361"/>
      <c r="AA28" s="309" t="str">
        <f t="shared" si="4"/>
        <v/>
      </c>
      <c r="AB28" s="310"/>
      <c r="AC28" s="312" t="str">
        <f t="shared" si="5"/>
        <v/>
      </c>
      <c r="AD28" s="313"/>
      <c r="AZ28" s="61"/>
      <c r="BB28" s="58"/>
      <c r="BC28" s="58"/>
      <c r="BD28" s="58"/>
      <c r="BE28" s="58"/>
      <c r="BF28" s="58"/>
      <c r="BG28" s="61"/>
      <c r="BH28" s="61"/>
      <c r="BI28" s="61"/>
      <c r="BJ28" s="61"/>
      <c r="BK28" s="61"/>
      <c r="BL28" s="61"/>
      <c r="BM28" s="61"/>
      <c r="BN28" s="61"/>
    </row>
    <row r="29" spans="1:77" ht="21" customHeight="1" x14ac:dyDescent="0.2">
      <c r="A29" s="607" t="s">
        <v>220</v>
      </c>
      <c r="B29" s="607"/>
      <c r="C29" s="607"/>
      <c r="D29" s="607"/>
      <c r="E29" s="607"/>
      <c r="F29" s="607"/>
      <c r="G29" s="426"/>
      <c r="H29" s="426"/>
      <c r="I29" s="428"/>
      <c r="J29" s="428"/>
      <c r="K29" s="568"/>
      <c r="L29" s="307"/>
      <c r="M29" s="309" t="str">
        <f t="shared" si="3"/>
        <v/>
      </c>
      <c r="N29" s="310"/>
      <c r="O29" s="351"/>
      <c r="P29" s="311"/>
      <c r="Q29" s="311"/>
      <c r="R29" s="311"/>
      <c r="S29" s="311"/>
      <c r="T29" s="311"/>
      <c r="U29" s="311"/>
      <c r="V29" s="311"/>
      <c r="W29" s="311"/>
      <c r="X29" s="311"/>
      <c r="Y29" s="360"/>
      <c r="Z29" s="361"/>
      <c r="AA29" s="309" t="str">
        <f t="shared" si="4"/>
        <v/>
      </c>
      <c r="AB29" s="310"/>
      <c r="AC29" s="312" t="str">
        <f t="shared" si="5"/>
        <v/>
      </c>
      <c r="AD29" s="313"/>
      <c r="AZ29" s="61"/>
      <c r="BB29" s="58"/>
      <c r="BC29" s="58"/>
      <c r="BD29" s="58"/>
      <c r="BE29" s="58"/>
      <c r="BF29" s="58"/>
      <c r="BG29" s="61"/>
      <c r="BH29" s="61"/>
      <c r="BI29" s="61"/>
      <c r="BJ29" s="61"/>
      <c r="BK29" s="61"/>
      <c r="BL29" s="61"/>
      <c r="BM29" s="61"/>
      <c r="BN29" s="61"/>
    </row>
    <row r="30" spans="1:77" ht="21" customHeight="1" x14ac:dyDescent="0.2">
      <c r="A30" s="607" t="s">
        <v>220</v>
      </c>
      <c r="B30" s="607"/>
      <c r="C30" s="607"/>
      <c r="D30" s="607"/>
      <c r="E30" s="607"/>
      <c r="F30" s="607"/>
      <c r="G30" s="426"/>
      <c r="H30" s="426"/>
      <c r="I30" s="428"/>
      <c r="J30" s="428"/>
      <c r="K30" s="568"/>
      <c r="L30" s="307"/>
      <c r="M30" s="309" t="str">
        <f t="shared" si="3"/>
        <v/>
      </c>
      <c r="N30" s="310"/>
      <c r="O30" s="351"/>
      <c r="P30" s="311"/>
      <c r="Q30" s="311"/>
      <c r="R30" s="311"/>
      <c r="S30" s="311"/>
      <c r="T30" s="311"/>
      <c r="U30" s="311"/>
      <c r="V30" s="311"/>
      <c r="W30" s="311"/>
      <c r="X30" s="311"/>
      <c r="Y30" s="360"/>
      <c r="Z30" s="361"/>
      <c r="AA30" s="309" t="str">
        <f t="shared" si="4"/>
        <v/>
      </c>
      <c r="AB30" s="310"/>
      <c r="AC30" s="312" t="str">
        <f t="shared" si="5"/>
        <v/>
      </c>
      <c r="AD30" s="313"/>
      <c r="AZ30" s="61"/>
      <c r="BB30" s="58"/>
      <c r="BC30" s="58"/>
      <c r="BD30" s="58"/>
      <c r="BE30" s="58"/>
      <c r="BF30" s="58"/>
      <c r="BG30" s="61"/>
      <c r="BH30" s="61"/>
      <c r="BI30" s="61"/>
      <c r="BJ30" s="61"/>
      <c r="BK30" s="61"/>
      <c r="BL30" s="61"/>
      <c r="BM30" s="61"/>
      <c r="BN30" s="61"/>
    </row>
    <row r="31" spans="1:77" ht="21" customHeight="1" x14ac:dyDescent="0.2">
      <c r="A31" s="607" t="s">
        <v>220</v>
      </c>
      <c r="B31" s="607"/>
      <c r="C31" s="607"/>
      <c r="D31" s="607"/>
      <c r="E31" s="607"/>
      <c r="F31" s="607"/>
      <c r="G31" s="426"/>
      <c r="H31" s="426"/>
      <c r="I31" s="428"/>
      <c r="J31" s="428"/>
      <c r="K31" s="568"/>
      <c r="L31" s="307"/>
      <c r="M31" s="309" t="str">
        <f t="shared" si="3"/>
        <v/>
      </c>
      <c r="N31" s="310"/>
      <c r="O31" s="351"/>
      <c r="P31" s="311"/>
      <c r="Q31" s="311"/>
      <c r="R31" s="311"/>
      <c r="S31" s="311"/>
      <c r="T31" s="311"/>
      <c r="U31" s="311"/>
      <c r="V31" s="311"/>
      <c r="W31" s="311"/>
      <c r="X31" s="311"/>
      <c r="Y31" s="360"/>
      <c r="Z31" s="361"/>
      <c r="AA31" s="309" t="str">
        <f t="shared" si="4"/>
        <v/>
      </c>
      <c r="AB31" s="310"/>
      <c r="AC31" s="312" t="str">
        <f t="shared" si="5"/>
        <v/>
      </c>
      <c r="AD31" s="313"/>
      <c r="AZ31" s="61"/>
      <c r="BB31" s="58"/>
      <c r="BC31" s="58"/>
      <c r="BD31" s="58"/>
      <c r="BE31" s="58"/>
      <c r="BF31" s="58"/>
      <c r="BG31" s="61"/>
      <c r="BH31" s="61"/>
      <c r="BI31" s="61"/>
      <c r="BJ31" s="61"/>
      <c r="BK31" s="61"/>
      <c r="BL31" s="61"/>
      <c r="BM31" s="61"/>
      <c r="BN31" s="61"/>
    </row>
    <row r="32" spans="1:77" ht="21" customHeight="1" x14ac:dyDescent="0.2">
      <c r="A32" s="618" t="s">
        <v>228</v>
      </c>
      <c r="B32" s="619"/>
      <c r="C32" s="619"/>
      <c r="D32" s="619"/>
      <c r="E32" s="619"/>
      <c r="F32" s="619"/>
      <c r="G32" s="620"/>
      <c r="H32" s="620"/>
      <c r="I32" s="621"/>
      <c r="J32" s="621"/>
      <c r="K32" s="622"/>
      <c r="L32" s="623"/>
      <c r="M32" s="309" t="str">
        <f t="shared" si="3"/>
        <v/>
      </c>
      <c r="N32" s="310"/>
      <c r="O32" s="624"/>
      <c r="P32" s="617"/>
      <c r="Q32" s="617"/>
      <c r="R32" s="617"/>
      <c r="S32" s="617"/>
      <c r="T32" s="617"/>
      <c r="U32" s="617"/>
      <c r="V32" s="617"/>
      <c r="W32" s="617"/>
      <c r="X32" s="617"/>
      <c r="Y32" s="625"/>
      <c r="Z32" s="626"/>
      <c r="AA32" s="309" t="str">
        <f t="shared" si="4"/>
        <v/>
      </c>
      <c r="AB32" s="310"/>
      <c r="AC32" s="312" t="str">
        <f t="shared" si="5"/>
        <v/>
      </c>
      <c r="AD32" s="313"/>
      <c r="AZ32" s="61"/>
      <c r="BB32" s="58"/>
      <c r="BC32" s="58"/>
      <c r="BD32" s="58"/>
      <c r="BE32" s="58"/>
      <c r="BF32" s="58"/>
      <c r="BG32" s="61"/>
      <c r="BH32" s="61"/>
      <c r="BI32" s="61"/>
      <c r="BJ32" s="61"/>
      <c r="BK32" s="61"/>
      <c r="BL32" s="61"/>
      <c r="BM32" s="61"/>
      <c r="BN32" s="61"/>
    </row>
    <row r="33" spans="1:66" ht="21" customHeight="1" x14ac:dyDescent="0.2">
      <c r="A33" s="618" t="s">
        <v>228</v>
      </c>
      <c r="B33" s="619"/>
      <c r="C33" s="619"/>
      <c r="D33" s="619"/>
      <c r="E33" s="619"/>
      <c r="F33" s="619"/>
      <c r="G33" s="620"/>
      <c r="H33" s="620"/>
      <c r="I33" s="621"/>
      <c r="J33" s="621"/>
      <c r="K33" s="622"/>
      <c r="L33" s="623"/>
      <c r="M33" s="309" t="str">
        <f t="shared" si="3"/>
        <v/>
      </c>
      <c r="N33" s="310"/>
      <c r="O33" s="624"/>
      <c r="P33" s="617"/>
      <c r="Q33" s="617"/>
      <c r="R33" s="617"/>
      <c r="S33" s="617"/>
      <c r="T33" s="617"/>
      <c r="U33" s="617"/>
      <c r="V33" s="617"/>
      <c r="W33" s="617"/>
      <c r="X33" s="617"/>
      <c r="Y33" s="625"/>
      <c r="Z33" s="626"/>
      <c r="AA33" s="309" t="str">
        <f t="shared" si="4"/>
        <v/>
      </c>
      <c r="AB33" s="310"/>
      <c r="AC33" s="312" t="str">
        <f t="shared" si="5"/>
        <v/>
      </c>
      <c r="AD33" s="313"/>
      <c r="AZ33" s="61"/>
      <c r="BB33" s="58"/>
      <c r="BC33" s="58"/>
      <c r="BD33" s="58"/>
      <c r="BE33" s="58"/>
      <c r="BF33" s="58"/>
      <c r="BG33" s="61"/>
      <c r="BH33" s="61"/>
      <c r="BI33" s="61"/>
      <c r="BJ33" s="61"/>
      <c r="BK33" s="61"/>
      <c r="BL33" s="61"/>
      <c r="BM33" s="61"/>
      <c r="BN33" s="61"/>
    </row>
    <row r="34" spans="1:66" ht="21" customHeight="1" x14ac:dyDescent="0.2">
      <c r="A34" s="618" t="s">
        <v>228</v>
      </c>
      <c r="B34" s="619"/>
      <c r="C34" s="619"/>
      <c r="D34" s="619"/>
      <c r="E34" s="619"/>
      <c r="F34" s="619"/>
      <c r="G34" s="620"/>
      <c r="H34" s="620"/>
      <c r="I34" s="621"/>
      <c r="J34" s="621"/>
      <c r="K34" s="622"/>
      <c r="L34" s="623"/>
      <c r="M34" s="309" t="str">
        <f t="shared" si="3"/>
        <v/>
      </c>
      <c r="N34" s="310"/>
      <c r="O34" s="624"/>
      <c r="P34" s="617"/>
      <c r="Q34" s="617"/>
      <c r="R34" s="617"/>
      <c r="S34" s="617"/>
      <c r="T34" s="617"/>
      <c r="U34" s="617"/>
      <c r="V34" s="617"/>
      <c r="W34" s="617"/>
      <c r="X34" s="617"/>
      <c r="Y34" s="625"/>
      <c r="Z34" s="626"/>
      <c r="AA34" s="309" t="str">
        <f t="shared" si="4"/>
        <v/>
      </c>
      <c r="AB34" s="310"/>
      <c r="AC34" s="312" t="str">
        <f t="shared" si="5"/>
        <v/>
      </c>
      <c r="AD34" s="313"/>
      <c r="AZ34" s="61"/>
      <c r="BB34" s="58"/>
      <c r="BC34" s="58"/>
      <c r="BD34" s="58"/>
      <c r="BE34" s="58"/>
      <c r="BF34" s="58"/>
      <c r="BG34" s="61"/>
      <c r="BH34" s="61"/>
      <c r="BI34" s="61"/>
      <c r="BJ34" s="61"/>
      <c r="BK34" s="61"/>
      <c r="BL34" s="61"/>
      <c r="BM34" s="61"/>
      <c r="BN34" s="61"/>
    </row>
    <row r="35" spans="1:66" ht="21" customHeight="1" x14ac:dyDescent="0.2">
      <c r="A35" s="618" t="s">
        <v>228</v>
      </c>
      <c r="B35" s="619"/>
      <c r="C35" s="619"/>
      <c r="D35" s="619"/>
      <c r="E35" s="619"/>
      <c r="F35" s="619"/>
      <c r="G35" s="620"/>
      <c r="H35" s="620"/>
      <c r="I35" s="621"/>
      <c r="J35" s="621"/>
      <c r="K35" s="622"/>
      <c r="L35" s="623"/>
      <c r="M35" s="309" t="str">
        <f t="shared" ref="M35" si="6">IF(G35="","",G35*I35*K35)</f>
        <v/>
      </c>
      <c r="N35" s="310"/>
      <c r="O35" s="624"/>
      <c r="P35" s="617"/>
      <c r="Q35" s="617"/>
      <c r="R35" s="617"/>
      <c r="S35" s="617"/>
      <c r="T35" s="617"/>
      <c r="U35" s="617"/>
      <c r="V35" s="617"/>
      <c r="W35" s="617"/>
      <c r="X35" s="617"/>
      <c r="Y35" s="625"/>
      <c r="Z35" s="626"/>
      <c r="AA35" s="309" t="str">
        <f t="shared" ref="AA35" si="7">IF(M35="","",SUM(O35:Z35))</f>
        <v/>
      </c>
      <c r="AB35" s="310"/>
      <c r="AC35" s="312" t="str">
        <f t="shared" ref="AC35" si="8">IF(M35="","",(M35-AA35))</f>
        <v/>
      </c>
      <c r="AD35" s="313"/>
      <c r="AZ35" s="61"/>
      <c r="BB35" s="58"/>
      <c r="BC35" s="58"/>
      <c r="BD35" s="58"/>
      <c r="BE35" s="58"/>
      <c r="BF35" s="58"/>
      <c r="BG35" s="61"/>
      <c r="BH35" s="61"/>
      <c r="BI35" s="61"/>
      <c r="BJ35" s="61"/>
      <c r="BK35" s="61"/>
      <c r="BL35" s="61"/>
      <c r="BM35" s="61"/>
      <c r="BN35" s="61"/>
    </row>
    <row r="36" spans="1:66" s="48" customFormat="1" ht="26.25" customHeight="1" x14ac:dyDescent="0.2">
      <c r="A36" s="449" t="s">
        <v>229</v>
      </c>
      <c r="B36" s="449"/>
      <c r="C36" s="449"/>
      <c r="D36" s="449"/>
      <c r="E36" s="449"/>
      <c r="F36" s="449"/>
      <c r="G36" s="574"/>
      <c r="H36" s="575"/>
      <c r="I36" s="575"/>
      <c r="J36" s="575"/>
      <c r="K36" s="575"/>
      <c r="L36" s="576"/>
      <c r="M36" s="309">
        <f>SUM(M13:N35)</f>
        <v>0</v>
      </c>
      <c r="N36" s="310"/>
      <c r="O36" s="612">
        <f>SUM(O13:P35)</f>
        <v>0</v>
      </c>
      <c r="P36" s="453"/>
      <c r="Q36" s="433">
        <f>SUM(Q13:R35)</f>
        <v>0</v>
      </c>
      <c r="R36" s="453"/>
      <c r="S36" s="433">
        <f>SUM(S13:T35)</f>
        <v>0</v>
      </c>
      <c r="T36" s="453"/>
      <c r="U36" s="433">
        <f>SUM(U13:V35)</f>
        <v>0</v>
      </c>
      <c r="V36" s="453"/>
      <c r="W36" s="433">
        <f>SUM(W13:X35)</f>
        <v>0</v>
      </c>
      <c r="X36" s="453"/>
      <c r="Y36" s="433">
        <f>SUM(Y13:Z35)</f>
        <v>0</v>
      </c>
      <c r="Z36" s="453"/>
      <c r="AA36" s="608">
        <f>SUM(O36:Z36)</f>
        <v>0</v>
      </c>
      <c r="AB36" s="609"/>
      <c r="AC36" s="610">
        <f>IF(M36="","",M36-AA36)</f>
        <v>0</v>
      </c>
      <c r="AD36" s="611"/>
      <c r="BA36" s="62"/>
    </row>
    <row r="37" spans="1:66" s="50" customFormat="1" ht="12.75" customHeight="1" x14ac:dyDescent="0.2">
      <c r="A37" s="233" t="s">
        <v>118</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5"/>
      <c r="BA37" s="48"/>
    </row>
    <row r="38" spans="1:66" ht="21.95" customHeight="1" x14ac:dyDescent="0.2">
      <c r="A38" s="320" t="s">
        <v>230</v>
      </c>
      <c r="B38" s="320"/>
      <c r="C38" s="320"/>
      <c r="D38" s="320"/>
      <c r="E38" s="320"/>
      <c r="F38" s="320"/>
      <c r="G38" s="578"/>
      <c r="H38" s="578"/>
      <c r="I38" s="579"/>
      <c r="J38" s="579"/>
      <c r="K38" s="579"/>
      <c r="L38" s="580"/>
      <c r="M38" s="328" t="str">
        <f>IF(G38="","",G38*I38*K38)</f>
        <v/>
      </c>
      <c r="N38" s="329"/>
      <c r="O38" s="388" t="s">
        <v>231</v>
      </c>
      <c r="P38" s="389"/>
      <c r="Q38" s="434" t="s">
        <v>120</v>
      </c>
      <c r="R38" s="435"/>
      <c r="S38" s="434" t="s">
        <v>120</v>
      </c>
      <c r="T38" s="435"/>
      <c r="U38" s="434" t="s">
        <v>120</v>
      </c>
      <c r="V38" s="435"/>
      <c r="W38" s="434" t="s">
        <v>120</v>
      </c>
      <c r="X38" s="435"/>
      <c r="Y38" s="434" t="s">
        <v>120</v>
      </c>
      <c r="Z38" s="435"/>
      <c r="AA38" s="328" t="str">
        <f>IF(M38="","",SUM(O38:Z38))</f>
        <v/>
      </c>
      <c r="AB38" s="329"/>
      <c r="AC38" s="312" t="str">
        <f>IF(M38="","",(M38-AA38))</f>
        <v/>
      </c>
      <c r="AD38" s="313"/>
      <c r="BA38" s="45"/>
    </row>
    <row r="39" spans="1:66" ht="15" customHeight="1" x14ac:dyDescent="0.2">
      <c r="A39" s="377" t="s">
        <v>122</v>
      </c>
      <c r="B39" s="378"/>
      <c r="C39" s="378"/>
      <c r="D39" s="378"/>
      <c r="E39" s="378"/>
      <c r="F39" s="378"/>
      <c r="G39" s="378"/>
      <c r="H39" s="378"/>
      <c r="I39" s="378"/>
      <c r="J39" s="378"/>
      <c r="K39" s="378"/>
      <c r="L39" s="378"/>
      <c r="M39" s="394" t="str">
        <f>IF(M38="","",IF(O38&lt;=(0.1*O36),"No","Yes; please revise."))</f>
        <v/>
      </c>
      <c r="N39" s="394"/>
      <c r="O39" s="394"/>
      <c r="P39" s="394"/>
      <c r="Q39" s="394"/>
      <c r="R39" s="394"/>
      <c r="S39" s="394"/>
      <c r="T39" s="394"/>
      <c r="U39" s="394"/>
      <c r="V39" s="394"/>
      <c r="W39" s="394"/>
      <c r="X39" s="394"/>
      <c r="Y39" s="394"/>
      <c r="Z39" s="394"/>
      <c r="AA39" s="394"/>
      <c r="AB39" s="394"/>
      <c r="AC39" s="394"/>
      <c r="AD39" s="395"/>
      <c r="BA39" s="45"/>
    </row>
    <row r="40" spans="1:66" s="50" customFormat="1" ht="12.75" customHeight="1" x14ac:dyDescent="0.2">
      <c r="A40" s="233" t="s">
        <v>123</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5"/>
    </row>
    <row r="41" spans="1:66" ht="28.5" customHeight="1" thickBot="1" x14ac:dyDescent="0.25">
      <c r="A41" s="581" t="s">
        <v>232</v>
      </c>
      <c r="B41" s="581"/>
      <c r="C41" s="581"/>
      <c r="D41" s="581"/>
      <c r="E41" s="581"/>
      <c r="F41" s="581"/>
      <c r="G41" s="614"/>
      <c r="H41" s="615"/>
      <c r="I41" s="615"/>
      <c r="J41" s="615"/>
      <c r="K41" s="615"/>
      <c r="L41" s="616"/>
      <c r="M41" s="345">
        <f>SUM(M36:N38)</f>
        <v>0</v>
      </c>
      <c r="N41" s="346"/>
      <c r="O41" s="375">
        <f>SUM(O36:P38)</f>
        <v>0</v>
      </c>
      <c r="P41" s="338"/>
      <c r="Q41" s="338">
        <f>SUM(Q36:R38)</f>
        <v>0</v>
      </c>
      <c r="R41" s="338"/>
      <c r="S41" s="338">
        <f>SUM(S36:T38)</f>
        <v>0</v>
      </c>
      <c r="T41" s="338"/>
      <c r="U41" s="338">
        <f>SUM(U36:V38)</f>
        <v>0</v>
      </c>
      <c r="V41" s="338"/>
      <c r="W41" s="338">
        <f>SUM(W36:X38)</f>
        <v>0</v>
      </c>
      <c r="X41" s="338"/>
      <c r="Y41" s="338">
        <f>SUM(Y36:Z38)</f>
        <v>0</v>
      </c>
      <c r="Z41" s="338"/>
      <c r="AA41" s="345">
        <f>SUM(AA36:AB38)</f>
        <v>0</v>
      </c>
      <c r="AB41" s="346"/>
      <c r="AC41" s="339">
        <f>IF(M41="","",(M41-AA41))</f>
        <v>0</v>
      </c>
      <c r="AD41" s="340"/>
      <c r="BA41" s="62"/>
      <c r="BB41" s="44"/>
      <c r="BC41" s="44"/>
      <c r="BD41" s="44"/>
      <c r="BE41" s="44"/>
      <c r="BF41" s="44"/>
    </row>
    <row r="42" spans="1:66" s="50" customFormat="1" ht="10.5" customHeight="1"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57"/>
      <c r="AF42" s="57"/>
      <c r="AG42" s="57"/>
    </row>
    <row r="43" spans="1:66" s="50" customFormat="1" ht="15" customHeight="1" x14ac:dyDescent="0.2">
      <c r="A43" s="627" t="s">
        <v>89</v>
      </c>
      <c r="B43" s="627"/>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57"/>
      <c r="AF43" s="57"/>
      <c r="AG43" s="57"/>
    </row>
    <row r="44" spans="1:66" s="50" customFormat="1" ht="17.25" customHeight="1" x14ac:dyDescent="0.2">
      <c r="A44" s="613" t="s">
        <v>233</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57"/>
      <c r="AF44" s="57"/>
      <c r="AG44" s="57"/>
    </row>
    <row r="45" spans="1:66" s="50" customFormat="1" ht="15" customHeight="1" x14ac:dyDescent="0.2">
      <c r="A45" s="613" t="s">
        <v>288</v>
      </c>
      <c r="B45" s="613"/>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57"/>
      <c r="AF45" s="57"/>
      <c r="AG45" s="57"/>
    </row>
    <row r="46" spans="1:66" s="50" customFormat="1" ht="21" customHeight="1" x14ac:dyDescent="0.2">
      <c r="A46" s="613" t="s">
        <v>308</v>
      </c>
      <c r="B46" s="613"/>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57"/>
      <c r="AF46" s="57"/>
      <c r="AG46" s="57"/>
    </row>
    <row r="47" spans="1:66" ht="21.75" customHeight="1" x14ac:dyDescent="0.2">
      <c r="A47" s="613" t="s">
        <v>234</v>
      </c>
      <c r="B47" s="613"/>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BA47" s="62"/>
      <c r="BB47" s="44"/>
      <c r="BC47" s="44"/>
      <c r="BD47" s="44"/>
      <c r="BE47" s="44"/>
      <c r="BF47" s="44"/>
    </row>
    <row r="48" spans="1:66" ht="12.75" customHeight="1" x14ac:dyDescent="0.2">
      <c r="A48" s="613" t="s">
        <v>289</v>
      </c>
      <c r="B48" s="613"/>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BA48" s="62"/>
      <c r="BB48" s="44"/>
      <c r="BC48" s="44"/>
      <c r="BD48" s="44"/>
      <c r="BE48" s="44"/>
      <c r="BF48" s="44"/>
    </row>
    <row r="49" spans="1:58" ht="23.25" customHeight="1" x14ac:dyDescent="0.2">
      <c r="A49" s="613" t="s">
        <v>309</v>
      </c>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BA49" s="62"/>
      <c r="BB49" s="44"/>
      <c r="BC49" s="44"/>
      <c r="BD49" s="44"/>
      <c r="BE49" s="44"/>
      <c r="BF49" s="44"/>
    </row>
    <row r="50" spans="1:58" ht="36.75" customHeight="1" x14ac:dyDescent="0.2">
      <c r="A50" s="613" t="s">
        <v>290</v>
      </c>
      <c r="B50" s="613"/>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BA50" s="62"/>
      <c r="BB50" s="44"/>
      <c r="BC50" s="44"/>
      <c r="BD50" s="44"/>
      <c r="BE50" s="44"/>
      <c r="BF50" s="44"/>
    </row>
  </sheetData>
  <sheetProtection algorithmName="SHA-512" hashValue="7VkNU9nmVWz09Evj8jIqZrIELqHou1IVDBKqzrM/r1tS9f6mIsCKWH5CJ/UxYGOrfh8MLn5JktHu38B+nU+zpg==" saltValue="MQmITNWBPf3+/6RXoaO43g==" spinCount="100000" sheet="1" selectLockedCells="1"/>
  <mergeCells count="378">
    <mergeCell ref="A47:AD47"/>
    <mergeCell ref="A48:AD48"/>
    <mergeCell ref="A49:AD49"/>
    <mergeCell ref="A50:AD50"/>
    <mergeCell ref="W35:X35"/>
    <mergeCell ref="Y35:Z35"/>
    <mergeCell ref="AA35:AB35"/>
    <mergeCell ref="AC35:AD35"/>
    <mergeCell ref="A35:F35"/>
    <mergeCell ref="G35:H35"/>
    <mergeCell ref="I35:J35"/>
    <mergeCell ref="K35:L35"/>
    <mergeCell ref="M35:N35"/>
    <mergeCell ref="O35:P35"/>
    <mergeCell ref="Q35:R35"/>
    <mergeCell ref="S35:T35"/>
    <mergeCell ref="U35:V35"/>
    <mergeCell ref="S38:T38"/>
    <mergeCell ref="U38:V38"/>
    <mergeCell ref="W38:X38"/>
    <mergeCell ref="Y38:Z38"/>
    <mergeCell ref="AA38:AB38"/>
    <mergeCell ref="A38:F38"/>
    <mergeCell ref="A43:AD43"/>
    <mergeCell ref="W33:X33"/>
    <mergeCell ref="Y33:Z33"/>
    <mergeCell ref="AA33:AB33"/>
    <mergeCell ref="AC33:AD33"/>
    <mergeCell ref="A34:F34"/>
    <mergeCell ref="G34:H34"/>
    <mergeCell ref="I34:J34"/>
    <mergeCell ref="K34:L34"/>
    <mergeCell ref="M34:N34"/>
    <mergeCell ref="O34:P34"/>
    <mergeCell ref="Q34:R34"/>
    <mergeCell ref="S34:T34"/>
    <mergeCell ref="U34:V34"/>
    <mergeCell ref="W34:X34"/>
    <mergeCell ref="Y34:Z34"/>
    <mergeCell ref="AA34:AB34"/>
    <mergeCell ref="AC34:AD34"/>
    <mergeCell ref="A33:F33"/>
    <mergeCell ref="G33:H33"/>
    <mergeCell ref="I33:J33"/>
    <mergeCell ref="K33:L33"/>
    <mergeCell ref="M33:N33"/>
    <mergeCell ref="O33:P33"/>
    <mergeCell ref="Q33:R33"/>
    <mergeCell ref="S33:T33"/>
    <mergeCell ref="U33:V33"/>
    <mergeCell ref="W31:X31"/>
    <mergeCell ref="Y31:Z31"/>
    <mergeCell ref="AA31:AB31"/>
    <mergeCell ref="AC31:AD31"/>
    <mergeCell ref="A32:F32"/>
    <mergeCell ref="G32:H32"/>
    <mergeCell ref="I32:J32"/>
    <mergeCell ref="K32:L32"/>
    <mergeCell ref="M32:N32"/>
    <mergeCell ref="O32:P32"/>
    <mergeCell ref="Q32:R32"/>
    <mergeCell ref="S32:T32"/>
    <mergeCell ref="U32:V32"/>
    <mergeCell ref="W32:X32"/>
    <mergeCell ref="Y32:Z32"/>
    <mergeCell ref="AA32:AB32"/>
    <mergeCell ref="AC32:AD32"/>
    <mergeCell ref="A31:F31"/>
    <mergeCell ref="G31:H31"/>
    <mergeCell ref="I31:J31"/>
    <mergeCell ref="K31:L31"/>
    <mergeCell ref="M31:N31"/>
    <mergeCell ref="O31:P31"/>
    <mergeCell ref="Q31:R31"/>
    <mergeCell ref="S31:T31"/>
    <mergeCell ref="U31:V31"/>
    <mergeCell ref="W29:X29"/>
    <mergeCell ref="Y29:Z29"/>
    <mergeCell ref="AA29:AB29"/>
    <mergeCell ref="AC29:AD29"/>
    <mergeCell ref="W30:X30"/>
    <mergeCell ref="Y30:Z30"/>
    <mergeCell ref="AA30:AB30"/>
    <mergeCell ref="AC30:AD30"/>
    <mergeCell ref="A30:F30"/>
    <mergeCell ref="G30:H30"/>
    <mergeCell ref="I30:J30"/>
    <mergeCell ref="K30:L30"/>
    <mergeCell ref="M30:N30"/>
    <mergeCell ref="O30:P30"/>
    <mergeCell ref="Q30:R30"/>
    <mergeCell ref="S30:T30"/>
    <mergeCell ref="U30:V30"/>
    <mergeCell ref="A29:F29"/>
    <mergeCell ref="G29:H29"/>
    <mergeCell ref="I29:J29"/>
    <mergeCell ref="K29:L29"/>
    <mergeCell ref="M29:N29"/>
    <mergeCell ref="O29:P29"/>
    <mergeCell ref="Q29:R29"/>
    <mergeCell ref="S29:T29"/>
    <mergeCell ref="U29:V29"/>
    <mergeCell ref="A28:F28"/>
    <mergeCell ref="G28:H28"/>
    <mergeCell ref="I28:J28"/>
    <mergeCell ref="K28:L28"/>
    <mergeCell ref="M28:N28"/>
    <mergeCell ref="O28:P28"/>
    <mergeCell ref="Q28:R28"/>
    <mergeCell ref="S28:T28"/>
    <mergeCell ref="U28:V28"/>
    <mergeCell ref="W28:X28"/>
    <mergeCell ref="Y28:Z28"/>
    <mergeCell ref="AA28:AB28"/>
    <mergeCell ref="AC28:AD28"/>
    <mergeCell ref="W26:X26"/>
    <mergeCell ref="Y26:Z26"/>
    <mergeCell ref="AA26:AB26"/>
    <mergeCell ref="AC26:AD26"/>
    <mergeCell ref="A27:F27"/>
    <mergeCell ref="G27:H27"/>
    <mergeCell ref="I27:J27"/>
    <mergeCell ref="K27:L27"/>
    <mergeCell ref="M27:N27"/>
    <mergeCell ref="O27:P27"/>
    <mergeCell ref="Q27:R27"/>
    <mergeCell ref="S27:T27"/>
    <mergeCell ref="U27:V27"/>
    <mergeCell ref="W27:X27"/>
    <mergeCell ref="Y27:Z27"/>
    <mergeCell ref="AA27:AB27"/>
    <mergeCell ref="AC27:AD27"/>
    <mergeCell ref="A26:F26"/>
    <mergeCell ref="G26:H26"/>
    <mergeCell ref="I26:J26"/>
    <mergeCell ref="K26:L26"/>
    <mergeCell ref="M26:N26"/>
    <mergeCell ref="O26:P26"/>
    <mergeCell ref="Q26:R26"/>
    <mergeCell ref="S26:T26"/>
    <mergeCell ref="U26:V26"/>
    <mergeCell ref="A25:F25"/>
    <mergeCell ref="G25:H25"/>
    <mergeCell ref="I25:J25"/>
    <mergeCell ref="K25:L25"/>
    <mergeCell ref="M25:N25"/>
    <mergeCell ref="O25:P25"/>
    <mergeCell ref="Q25:R25"/>
    <mergeCell ref="S25:T25"/>
    <mergeCell ref="U25:V25"/>
    <mergeCell ref="W25:X25"/>
    <mergeCell ref="Y25:Z25"/>
    <mergeCell ref="AA25:AB25"/>
    <mergeCell ref="AC25:AD25"/>
    <mergeCell ref="W23:X23"/>
    <mergeCell ref="Y23:Z23"/>
    <mergeCell ref="AA23:AB23"/>
    <mergeCell ref="AC23:AD23"/>
    <mergeCell ref="A24:F24"/>
    <mergeCell ref="G24:H24"/>
    <mergeCell ref="I24:J24"/>
    <mergeCell ref="K24:L24"/>
    <mergeCell ref="M24:N24"/>
    <mergeCell ref="O24:P24"/>
    <mergeCell ref="Q24:R24"/>
    <mergeCell ref="S24:T24"/>
    <mergeCell ref="U24:V24"/>
    <mergeCell ref="W24:X24"/>
    <mergeCell ref="Y24:Z24"/>
    <mergeCell ref="AA24:AB24"/>
    <mergeCell ref="AC24:AD24"/>
    <mergeCell ref="A23:F23"/>
    <mergeCell ref="G23:H23"/>
    <mergeCell ref="I23:J23"/>
    <mergeCell ref="K23:L23"/>
    <mergeCell ref="M23:N23"/>
    <mergeCell ref="O23:P23"/>
    <mergeCell ref="Q23:R23"/>
    <mergeCell ref="S23:T23"/>
    <mergeCell ref="U23:V23"/>
    <mergeCell ref="W21:X21"/>
    <mergeCell ref="Y21:Z21"/>
    <mergeCell ref="AA21:AB21"/>
    <mergeCell ref="W22:X22"/>
    <mergeCell ref="Y22:Z22"/>
    <mergeCell ref="AA22:AB22"/>
    <mergeCell ref="AC22:AD22"/>
    <mergeCell ref="A21:F21"/>
    <mergeCell ref="G21:H21"/>
    <mergeCell ref="I21:J21"/>
    <mergeCell ref="K21:L21"/>
    <mergeCell ref="M21:N21"/>
    <mergeCell ref="O21:P21"/>
    <mergeCell ref="Q21:R21"/>
    <mergeCell ref="S21:T21"/>
    <mergeCell ref="U21:V21"/>
    <mergeCell ref="A44:AD44"/>
    <mergeCell ref="A45:AD45"/>
    <mergeCell ref="A46:AD46"/>
    <mergeCell ref="U41:V41"/>
    <mergeCell ref="W41:X41"/>
    <mergeCell ref="Y41:Z41"/>
    <mergeCell ref="AA41:AB41"/>
    <mergeCell ref="AC41:AD41"/>
    <mergeCell ref="AC38:AD38"/>
    <mergeCell ref="A39:L39"/>
    <mergeCell ref="M39:AD39"/>
    <mergeCell ref="A40:AD40"/>
    <mergeCell ref="A41:F41"/>
    <mergeCell ref="G41:L41"/>
    <mergeCell ref="M41:N41"/>
    <mergeCell ref="O41:P41"/>
    <mergeCell ref="Q41:R41"/>
    <mergeCell ref="S41:T41"/>
    <mergeCell ref="Q38:R38"/>
    <mergeCell ref="I38:J38"/>
    <mergeCell ref="K38:L38"/>
    <mergeCell ref="M38:N38"/>
    <mergeCell ref="O38:P38"/>
    <mergeCell ref="G38:H38"/>
    <mergeCell ref="O19:P19"/>
    <mergeCell ref="Q19:R19"/>
    <mergeCell ref="U36:V36"/>
    <mergeCell ref="W36:X36"/>
    <mergeCell ref="Y36:Z36"/>
    <mergeCell ref="AA36:AB36"/>
    <mergeCell ref="AC36:AD36"/>
    <mergeCell ref="A37:AD37"/>
    <mergeCell ref="A36:F36"/>
    <mergeCell ref="G36:L36"/>
    <mergeCell ref="M36:N36"/>
    <mergeCell ref="O36:P36"/>
    <mergeCell ref="Q36:R36"/>
    <mergeCell ref="S36:T36"/>
    <mergeCell ref="AC21:AD21"/>
    <mergeCell ref="A22:F22"/>
    <mergeCell ref="G22:H22"/>
    <mergeCell ref="I22:J22"/>
    <mergeCell ref="K22:L22"/>
    <mergeCell ref="M22:N22"/>
    <mergeCell ref="O22:P22"/>
    <mergeCell ref="Q22:R22"/>
    <mergeCell ref="S22:T22"/>
    <mergeCell ref="U22:V22"/>
    <mergeCell ref="A20:F20"/>
    <mergeCell ref="G20:H20"/>
    <mergeCell ref="I20:J20"/>
    <mergeCell ref="K20:L20"/>
    <mergeCell ref="M20:N20"/>
    <mergeCell ref="O20:P20"/>
    <mergeCell ref="AC20:AD20"/>
    <mergeCell ref="Q20:R20"/>
    <mergeCell ref="S20:T20"/>
    <mergeCell ref="U20:V20"/>
    <mergeCell ref="W20:X20"/>
    <mergeCell ref="Y20:Z20"/>
    <mergeCell ref="AA20:AB20"/>
    <mergeCell ref="S19:T19"/>
    <mergeCell ref="U19:V19"/>
    <mergeCell ref="A18:F18"/>
    <mergeCell ref="G18:H18"/>
    <mergeCell ref="I18:J18"/>
    <mergeCell ref="K18:L18"/>
    <mergeCell ref="M18:N18"/>
    <mergeCell ref="O18:P18"/>
    <mergeCell ref="AC18:AD18"/>
    <mergeCell ref="Q18:R18"/>
    <mergeCell ref="S18:T18"/>
    <mergeCell ref="U18:V18"/>
    <mergeCell ref="W18:X18"/>
    <mergeCell ref="Y18:Z18"/>
    <mergeCell ref="AA18:AB18"/>
    <mergeCell ref="W19:X19"/>
    <mergeCell ref="Y19:Z19"/>
    <mergeCell ref="AA19:AB19"/>
    <mergeCell ref="AC19:AD19"/>
    <mergeCell ref="A19:F19"/>
    <mergeCell ref="G19:H19"/>
    <mergeCell ref="I19:J19"/>
    <mergeCell ref="K19:L19"/>
    <mergeCell ref="M19:N19"/>
    <mergeCell ref="W16:X16"/>
    <mergeCell ref="Y16:Z16"/>
    <mergeCell ref="AA16:AB16"/>
    <mergeCell ref="AC16:AD16"/>
    <mergeCell ref="S16:T16"/>
    <mergeCell ref="U16:V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I14:J14"/>
    <mergeCell ref="K14:L14"/>
    <mergeCell ref="M14:N14"/>
    <mergeCell ref="O14:P14"/>
    <mergeCell ref="Q14:R14"/>
    <mergeCell ref="A16:F16"/>
    <mergeCell ref="G16:H16"/>
    <mergeCell ref="I16:J16"/>
    <mergeCell ref="K16:L16"/>
    <mergeCell ref="M16:N16"/>
    <mergeCell ref="O16:P16"/>
    <mergeCell ref="Q16:R16"/>
    <mergeCell ref="A15:F15"/>
    <mergeCell ref="G15:H15"/>
    <mergeCell ref="I15:J15"/>
    <mergeCell ref="K15:L15"/>
    <mergeCell ref="M15:N15"/>
    <mergeCell ref="O15:P15"/>
    <mergeCell ref="A14:F14"/>
    <mergeCell ref="G14:H14"/>
    <mergeCell ref="AC15:AD15"/>
    <mergeCell ref="Q15:R15"/>
    <mergeCell ref="S15:T15"/>
    <mergeCell ref="U15:V15"/>
    <mergeCell ref="W15:X15"/>
    <mergeCell ref="Y15:Z15"/>
    <mergeCell ref="AA15:AB15"/>
    <mergeCell ref="S14:T14"/>
    <mergeCell ref="U14:V14"/>
    <mergeCell ref="W14:X14"/>
    <mergeCell ref="Y14:Z14"/>
    <mergeCell ref="AA14:AB14"/>
    <mergeCell ref="AC14:AD14"/>
    <mergeCell ref="Y13:Z13"/>
    <mergeCell ref="AA13:AB13"/>
    <mergeCell ref="AC13:AD13"/>
    <mergeCell ref="A12:AD12"/>
    <mergeCell ref="A13:F13"/>
    <mergeCell ref="G13:H13"/>
    <mergeCell ref="I13:J13"/>
    <mergeCell ref="K13:L13"/>
    <mergeCell ref="M13:N13"/>
    <mergeCell ref="O13:P13"/>
    <mergeCell ref="Q13:R13"/>
    <mergeCell ref="S13:T13"/>
    <mergeCell ref="U13:V13"/>
    <mergeCell ref="W13:X13"/>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conditionalFormatting sqref="M39:AD39">
    <cfRule type="containsText" dxfId="30" priority="1" operator="containsText" text="Yes; please revise.">
      <formula>NOT(ISERROR(SEARCH("Yes; please revise.",M39)))</formula>
    </cfRule>
  </conditionalFormatting>
  <dataValidations count="1">
    <dataValidation type="list" allowBlank="1" showInputMessage="1" showErrorMessage="1" sqref="A13:F31" xr:uid="{00000000-0002-0000-0900-000000000000}">
      <formula1>$BA$1:$BA$19</formula1>
    </dataValidation>
  </dataValidations>
  <printOptions horizontalCentered="1"/>
  <pageMargins left="0.25" right="0.25" top="0.25" bottom="0.5" header="0.25" footer="0.25"/>
  <pageSetup scale="82" orientation="landscape" r:id="rId1"/>
  <headerFooter>
    <oddFooter>&amp;LAppendix D (Required Forms)
Form D24.1 (Proposed Budget)&amp;RPage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W83"/>
  <sheetViews>
    <sheetView zoomScaleNormal="100" workbookViewId="0">
      <selection activeCell="J12" sqref="J12"/>
    </sheetView>
  </sheetViews>
  <sheetFormatPr defaultColWidth="9.140625" defaultRowHeight="12.75" x14ac:dyDescent="0.2"/>
  <cols>
    <col min="1" max="1" width="3.85546875" style="1" customWidth="1"/>
    <col min="2" max="3" width="6" style="1" customWidth="1"/>
    <col min="4" max="4" width="5.28515625" style="1" customWidth="1"/>
    <col min="5" max="5" width="6" style="1" customWidth="1"/>
    <col min="6" max="9" width="5.7109375" style="1" customWidth="1"/>
    <col min="10" max="14" width="7.42578125" style="1" customWidth="1"/>
    <col min="15" max="15" width="3.85546875" style="1" customWidth="1"/>
    <col min="16" max="17" width="5.7109375" style="1" customWidth="1"/>
    <col min="18" max="18" width="3.5703125" style="1" customWidth="1"/>
    <col min="19" max="23" width="5.7109375" style="1" customWidth="1"/>
    <col min="24" max="28" width="7.42578125" style="1" customWidth="1"/>
    <col min="29" max="52" width="3.7109375" style="1" customWidth="1"/>
    <col min="53" max="16384" width="9.140625" style="1"/>
  </cols>
  <sheetData>
    <row r="1" spans="1:49" s="45" customFormat="1" ht="21.95" customHeight="1" x14ac:dyDescent="0.2">
      <c r="A1" s="43" t="str">
        <f>T('Cover Page'!A4)</f>
        <v>Program Services:</v>
      </c>
      <c r="B1" s="44"/>
      <c r="C1" s="44"/>
      <c r="D1" s="44"/>
      <c r="E1" s="44"/>
      <c r="F1" s="207" t="str">
        <f>T('Cover Page'!G4:AK4)</f>
        <v>CONGREGATE MEAL SERVICES</v>
      </c>
      <c r="G1" s="207"/>
      <c r="H1" s="207"/>
      <c r="I1" s="207"/>
      <c r="J1" s="207"/>
      <c r="K1" s="207"/>
      <c r="L1" s="207"/>
      <c r="M1" s="207"/>
      <c r="N1" s="207"/>
      <c r="O1" s="207"/>
      <c r="P1" s="207"/>
      <c r="Q1" s="207"/>
      <c r="R1" s="207"/>
      <c r="S1" s="207"/>
      <c r="T1" s="207"/>
      <c r="U1" s="207"/>
      <c r="V1" s="207"/>
      <c r="W1" s="207"/>
      <c r="X1" s="207"/>
      <c r="Y1" s="207"/>
      <c r="Z1" s="207"/>
      <c r="AA1" s="207"/>
      <c r="AB1" s="207"/>
    </row>
    <row r="2" spans="1:49" s="16" customFormat="1" ht="19.5" customHeight="1" x14ac:dyDescent="0.2">
      <c r="A2" s="43" t="s">
        <v>14</v>
      </c>
      <c r="B2" s="109"/>
      <c r="C2" s="109"/>
      <c r="D2" s="109"/>
      <c r="E2" s="109"/>
      <c r="F2" s="213" t="str">
        <f>T('Cover Page'!G5:AK5)</f>
        <v>Older Americans Act (OAA) Title III C-1</v>
      </c>
      <c r="G2" s="213"/>
      <c r="H2" s="213"/>
      <c r="I2" s="213"/>
      <c r="J2" s="213"/>
      <c r="K2" s="213"/>
      <c r="L2" s="213"/>
      <c r="M2" s="213"/>
      <c r="N2" s="213"/>
      <c r="O2" s="213"/>
      <c r="P2" s="213"/>
      <c r="Q2" s="213"/>
      <c r="R2" s="213"/>
      <c r="S2" s="213"/>
      <c r="T2" s="213"/>
      <c r="U2" s="213"/>
      <c r="V2" s="213"/>
      <c r="W2" s="213"/>
      <c r="X2" s="213"/>
      <c r="Y2" s="213"/>
      <c r="Z2" s="213"/>
      <c r="AA2" s="213"/>
      <c r="AB2" s="213"/>
      <c r="AC2" s="103"/>
      <c r="AD2" s="103"/>
      <c r="AU2" s="41"/>
      <c r="AV2" s="41"/>
      <c r="AW2" s="40"/>
    </row>
    <row r="3" spans="1:49" s="45" customFormat="1" ht="21.95" customHeight="1" x14ac:dyDescent="0.2">
      <c r="A3" s="43" t="str">
        <f>T('Cover Page'!A6)</f>
        <v>Fiscal Year:</v>
      </c>
      <c r="B3" s="44"/>
      <c r="C3" s="44"/>
      <c r="D3" s="44"/>
      <c r="F3" s="208" t="str">
        <f>T('Cover Page'!G6:AK6)</f>
        <v>2022-2023</v>
      </c>
      <c r="G3" s="208"/>
      <c r="H3" s="208"/>
      <c r="I3" s="208"/>
      <c r="J3" s="208"/>
      <c r="K3" s="208"/>
      <c r="L3" s="208"/>
      <c r="M3" s="208"/>
      <c r="N3" s="208"/>
      <c r="O3" s="208"/>
      <c r="P3" s="208"/>
      <c r="Q3" s="208"/>
      <c r="R3" s="208"/>
      <c r="S3" s="208"/>
      <c r="T3" s="208"/>
      <c r="U3" s="208"/>
      <c r="V3" s="208"/>
      <c r="W3" s="208"/>
      <c r="X3" s="208"/>
      <c r="Y3" s="208"/>
      <c r="Z3" s="208"/>
      <c r="AA3" s="208"/>
      <c r="AB3" s="208"/>
    </row>
    <row r="4" spans="1:49" s="16" customFormat="1" ht="19.5" customHeight="1" x14ac:dyDescent="0.2">
      <c r="A4" s="43" t="str">
        <f>T('Cover Page'!A7)</f>
        <v>Los Angeles County Region:</v>
      </c>
      <c r="B4" s="109"/>
      <c r="C4" s="109"/>
      <c r="D4" s="109"/>
      <c r="E4" s="109"/>
      <c r="F4" s="208" t="str">
        <f>T('Cover Page'!G7:AK7)</f>
        <v>[Select Region]</v>
      </c>
      <c r="G4" s="208"/>
      <c r="H4" s="208"/>
      <c r="I4" s="208"/>
      <c r="J4" s="208"/>
      <c r="K4" s="208"/>
      <c r="L4" s="208"/>
      <c r="M4" s="208"/>
      <c r="N4" s="208"/>
      <c r="O4" s="208"/>
      <c r="P4" s="208"/>
      <c r="Q4" s="208"/>
      <c r="R4" s="208"/>
      <c r="S4" s="208"/>
      <c r="T4" s="208"/>
      <c r="U4" s="208"/>
      <c r="V4" s="208"/>
      <c r="W4" s="208"/>
      <c r="X4" s="208"/>
      <c r="Y4" s="208"/>
      <c r="Z4" s="208"/>
      <c r="AA4" s="208"/>
      <c r="AB4" s="208"/>
      <c r="AU4" s="19"/>
      <c r="AV4" s="19"/>
    </row>
    <row r="5" spans="1:49" s="16" customFormat="1" ht="21.95" hidden="1" customHeight="1" x14ac:dyDescent="0.2">
      <c r="A5" s="43" t="str">
        <f>T('Cover Page'!A8)</f>
        <v>Contract Number:</v>
      </c>
      <c r="B5" s="15"/>
      <c r="C5" s="15"/>
      <c r="D5" s="15"/>
      <c r="F5" s="209" t="str">
        <f>T('Cover Page'!G8:AK8)</f>
        <v>[Enter Contract Number]</v>
      </c>
      <c r="G5" s="209"/>
      <c r="H5" s="209"/>
      <c r="I5" s="209"/>
      <c r="J5" s="209"/>
      <c r="K5" s="209"/>
      <c r="L5" s="209"/>
      <c r="M5" s="209"/>
      <c r="N5" s="209"/>
      <c r="O5" s="209"/>
      <c r="P5" s="209"/>
      <c r="Q5" s="209"/>
      <c r="R5" s="209"/>
      <c r="S5" s="209"/>
      <c r="T5" s="209"/>
      <c r="U5" s="209"/>
      <c r="V5" s="209"/>
      <c r="W5" s="209"/>
      <c r="X5" s="209"/>
      <c r="Y5" s="209"/>
      <c r="Z5" s="209"/>
      <c r="AA5" s="209"/>
      <c r="AB5" s="209"/>
      <c r="AC5" s="17"/>
    </row>
    <row r="6" spans="1:49" s="16" customFormat="1" ht="21.95" hidden="1" customHeight="1" x14ac:dyDescent="0.2">
      <c r="A6" s="43" t="str">
        <f>T('Cover Page'!A9)</f>
        <v>Amendment Number:</v>
      </c>
      <c r="B6" s="15"/>
      <c r="C6" s="15"/>
      <c r="D6" s="15"/>
      <c r="F6" s="152" t="str">
        <f>T('Cover Page'!G9:S9)</f>
        <v>Select Number</v>
      </c>
      <c r="G6" s="152"/>
      <c r="H6" s="152"/>
      <c r="I6" s="152"/>
      <c r="J6" s="152"/>
      <c r="K6" s="152"/>
      <c r="L6" s="152"/>
      <c r="M6" s="152"/>
      <c r="N6" s="152"/>
      <c r="O6" s="152"/>
      <c r="P6" s="152"/>
      <c r="Q6" s="152"/>
      <c r="R6" s="210" t="str">
        <f>T('Cover Page'!T9:Y9)</f>
        <v>Modification Number:</v>
      </c>
      <c r="S6" s="210"/>
      <c r="T6" s="210"/>
      <c r="U6" s="210"/>
      <c r="V6" s="210"/>
      <c r="W6" s="152" t="str">
        <f>T('Cover Page'!Z9:AK9)</f>
        <v>Select Number</v>
      </c>
      <c r="X6" s="152"/>
      <c r="Y6" s="152"/>
      <c r="Z6" s="152"/>
      <c r="AA6" s="152"/>
      <c r="AB6" s="152"/>
      <c r="AC6" s="46"/>
      <c r="AQ6" s="18"/>
      <c r="AS6" s="19" t="s">
        <v>93</v>
      </c>
    </row>
    <row r="7" spans="1:49" s="45" customFormat="1" ht="21.95" customHeight="1" x14ac:dyDescent="0.2">
      <c r="A7" s="43" t="str">
        <f>T('Cover Page'!A10)</f>
        <v>Proposer's Legal Name:</v>
      </c>
      <c r="B7" s="47"/>
      <c r="C7" s="47"/>
      <c r="D7" s="47"/>
      <c r="E7" s="47"/>
      <c r="F7" s="211" t="str">
        <f>T('Cover Page'!G10:AK10)</f>
        <v>[Enter Legal Name]</v>
      </c>
      <c r="G7" s="211"/>
      <c r="H7" s="211"/>
      <c r="I7" s="211"/>
      <c r="J7" s="211"/>
      <c r="K7" s="211"/>
      <c r="L7" s="211"/>
      <c r="M7" s="211"/>
      <c r="N7" s="211"/>
      <c r="O7" s="211"/>
      <c r="P7" s="211"/>
      <c r="Q7" s="211"/>
      <c r="R7" s="211"/>
      <c r="S7" s="211"/>
      <c r="T7" s="211"/>
      <c r="U7" s="211"/>
      <c r="V7" s="211"/>
      <c r="W7" s="211"/>
      <c r="X7" s="211"/>
      <c r="Y7" s="211"/>
      <c r="Z7" s="211"/>
      <c r="AA7" s="211"/>
      <c r="AB7" s="211"/>
      <c r="AC7" s="44"/>
    </row>
    <row r="8" spans="1:49" ht="25.5" customHeight="1" x14ac:dyDescent="0.2">
      <c r="A8" s="148" t="s">
        <v>235</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row>
    <row r="9" spans="1:49" s="4" customFormat="1" ht="24" customHeight="1" thickBot="1" x14ac:dyDescent="0.25">
      <c r="A9" s="698" t="s">
        <v>236</v>
      </c>
      <c r="B9" s="698"/>
      <c r="C9" s="698"/>
      <c r="D9" s="698"/>
      <c r="E9" s="698"/>
      <c r="F9" s="698"/>
      <c r="G9" s="698"/>
      <c r="H9" s="700" t="s">
        <v>237</v>
      </c>
      <c r="I9" s="700"/>
      <c r="J9" s="698"/>
      <c r="K9" s="698"/>
      <c r="L9" s="698"/>
      <c r="M9" s="698"/>
      <c r="N9" s="698"/>
      <c r="O9" s="752" t="s">
        <v>238</v>
      </c>
      <c r="P9" s="752"/>
      <c r="Q9" s="752"/>
      <c r="R9" s="752"/>
      <c r="S9" s="752"/>
      <c r="T9" s="752"/>
      <c r="U9" s="752"/>
      <c r="V9" s="754" t="s">
        <v>239</v>
      </c>
      <c r="W9" s="754"/>
      <c r="X9" s="752"/>
      <c r="Y9" s="752"/>
      <c r="Z9" s="752"/>
      <c r="AA9" s="752"/>
      <c r="AB9" s="752"/>
    </row>
    <row r="10" spans="1:49" s="4" customFormat="1" ht="69" customHeight="1" x14ac:dyDescent="0.2">
      <c r="A10" s="698"/>
      <c r="B10" s="698"/>
      <c r="C10" s="698"/>
      <c r="D10" s="698"/>
      <c r="E10" s="698"/>
      <c r="F10" s="698"/>
      <c r="G10" s="699"/>
      <c r="H10" s="750" t="s">
        <v>240</v>
      </c>
      <c r="I10" s="751"/>
      <c r="J10" s="23" t="s">
        <v>241</v>
      </c>
      <c r="K10" s="23" t="s">
        <v>242</v>
      </c>
      <c r="L10" s="23" t="s">
        <v>243</v>
      </c>
      <c r="M10" s="23" t="s">
        <v>244</v>
      </c>
      <c r="N10" s="23" t="s">
        <v>245</v>
      </c>
      <c r="O10" s="752"/>
      <c r="P10" s="752"/>
      <c r="Q10" s="752"/>
      <c r="R10" s="752"/>
      <c r="S10" s="752"/>
      <c r="T10" s="752"/>
      <c r="U10" s="753"/>
      <c r="V10" s="750" t="s">
        <v>240</v>
      </c>
      <c r="W10" s="751"/>
      <c r="X10" s="23" t="s">
        <v>241</v>
      </c>
      <c r="Y10" s="23" t="s">
        <v>242</v>
      </c>
      <c r="Z10" s="23" t="s">
        <v>243</v>
      </c>
      <c r="AA10" s="23" t="s">
        <v>244</v>
      </c>
      <c r="AB10" s="23" t="s">
        <v>245</v>
      </c>
    </row>
    <row r="11" spans="1:49" s="4" customFormat="1" ht="12.75" customHeight="1" x14ac:dyDescent="0.2">
      <c r="A11" s="459" t="s">
        <v>109</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row>
    <row r="12" spans="1:49" s="4" customFormat="1" ht="26.1" customHeight="1" x14ac:dyDescent="0.2">
      <c r="A12" s="658">
        <v>1</v>
      </c>
      <c r="B12" s="659" t="s">
        <v>246</v>
      </c>
      <c r="C12" s="659"/>
      <c r="D12" s="659"/>
      <c r="E12" s="638" t="s">
        <v>291</v>
      </c>
      <c r="F12" s="638"/>
      <c r="G12" s="639"/>
      <c r="H12" s="236">
        <f>SUM('Budget Detail-Personnel'!M44:N44)</f>
        <v>0</v>
      </c>
      <c r="I12" s="237"/>
      <c r="J12" s="86" t="s">
        <v>47</v>
      </c>
      <c r="K12" s="86" t="s">
        <v>47</v>
      </c>
      <c r="L12" s="86" t="s">
        <v>47</v>
      </c>
      <c r="M12" s="86" t="s">
        <v>47</v>
      </c>
      <c r="N12" s="86" t="s">
        <v>47</v>
      </c>
      <c r="O12" s="669">
        <v>1</v>
      </c>
      <c r="P12" s="677" t="s">
        <v>292</v>
      </c>
      <c r="Q12" s="678"/>
      <c r="R12" s="679"/>
      <c r="S12" s="707" t="s">
        <v>291</v>
      </c>
      <c r="T12" s="708"/>
      <c r="U12" s="709"/>
      <c r="V12" s="713">
        <f>SUM('Budget Detail-Personnel'!M44:N44,'Budget Detail-Vol Exp'!M21:N21,'Budget Detail-Subcontracts'!O20:P20,'Budget Detail-Catered Food'!O20:P20,'Budget Detail-Raw Food'!M18:N18,'Budget Detail-Space'!O21:P21,'Budget Detail-Equipment'!O21:P21,'Budget Detail-Other Costs'!O36:P36)</f>
        <v>0</v>
      </c>
      <c r="W12" s="714"/>
      <c r="X12" s="86" t="s">
        <v>47</v>
      </c>
      <c r="Y12" s="86" t="s">
        <v>47</v>
      </c>
      <c r="Z12" s="86" t="s">
        <v>47</v>
      </c>
      <c r="AA12" s="86" t="s">
        <v>47</v>
      </c>
      <c r="AB12" s="86" t="s">
        <v>47</v>
      </c>
    </row>
    <row r="13" spans="1:49" s="4" customFormat="1" ht="26.1" customHeight="1" x14ac:dyDescent="0.2">
      <c r="A13" s="658"/>
      <c r="B13" s="659"/>
      <c r="C13" s="659"/>
      <c r="D13" s="659"/>
      <c r="E13" s="630" t="s">
        <v>247</v>
      </c>
      <c r="F13" s="630"/>
      <c r="G13" s="631"/>
      <c r="H13" s="628">
        <f>SUM('Budget Detail-Personnel'!O44:P44,'Budget Detail-Personnel'!S44:T44,'Budget Detail-Personnel'!W44:X44)</f>
        <v>0</v>
      </c>
      <c r="I13" s="629"/>
      <c r="J13" s="86" t="s">
        <v>47</v>
      </c>
      <c r="K13" s="86" t="s">
        <v>47</v>
      </c>
      <c r="L13" s="86" t="s">
        <v>47</v>
      </c>
      <c r="M13" s="86" t="s">
        <v>47</v>
      </c>
      <c r="N13" s="86" t="s">
        <v>47</v>
      </c>
      <c r="O13" s="670"/>
      <c r="P13" s="680"/>
      <c r="Q13" s="681"/>
      <c r="R13" s="682"/>
      <c r="S13" s="710"/>
      <c r="T13" s="711"/>
      <c r="U13" s="712"/>
      <c r="V13" s="715"/>
      <c r="W13" s="716"/>
      <c r="X13" s="86" t="s">
        <v>47</v>
      </c>
      <c r="Y13" s="86" t="s">
        <v>47</v>
      </c>
      <c r="Z13" s="86" t="s">
        <v>47</v>
      </c>
      <c r="AA13" s="86" t="s">
        <v>47</v>
      </c>
      <c r="AB13" s="86" t="s">
        <v>47</v>
      </c>
    </row>
    <row r="14" spans="1:49" s="4" customFormat="1" ht="26.1" customHeight="1" x14ac:dyDescent="0.2">
      <c r="A14" s="658"/>
      <c r="B14" s="659"/>
      <c r="C14" s="659"/>
      <c r="D14" s="659"/>
      <c r="E14" s="630" t="s">
        <v>248</v>
      </c>
      <c r="F14" s="630"/>
      <c r="G14" s="631"/>
      <c r="H14" s="628">
        <f>SUM('Budget Detail-Personnel'!Q44:R44,'Budget Detail-Personnel'!U44:V44)</f>
        <v>0</v>
      </c>
      <c r="I14" s="629"/>
      <c r="J14" s="86" t="s">
        <v>47</v>
      </c>
      <c r="K14" s="86" t="s">
        <v>47</v>
      </c>
      <c r="L14" s="86" t="s">
        <v>47</v>
      </c>
      <c r="M14" s="86" t="s">
        <v>47</v>
      </c>
      <c r="N14" s="86" t="s">
        <v>47</v>
      </c>
      <c r="O14" s="670"/>
      <c r="P14" s="680"/>
      <c r="Q14" s="681"/>
      <c r="R14" s="682"/>
      <c r="S14" s="707" t="s">
        <v>293</v>
      </c>
      <c r="T14" s="708"/>
      <c r="U14" s="709"/>
      <c r="V14" s="713">
        <f>SUM('Budget Detail-Catered Food'!Q20:R20,'Budget Detail-Raw Food'!O18:P18)</f>
        <v>0</v>
      </c>
      <c r="W14" s="714"/>
      <c r="X14" s="86" t="s">
        <v>47</v>
      </c>
      <c r="Y14" s="86" t="s">
        <v>47</v>
      </c>
      <c r="Z14" s="86" t="s">
        <v>47</v>
      </c>
      <c r="AA14" s="86" t="s">
        <v>47</v>
      </c>
      <c r="AB14" s="86" t="s">
        <v>47</v>
      </c>
    </row>
    <row r="15" spans="1:49" s="4" customFormat="1" ht="26.1" customHeight="1" x14ac:dyDescent="0.2">
      <c r="A15" s="110">
        <v>2</v>
      </c>
      <c r="B15" s="659" t="s">
        <v>249</v>
      </c>
      <c r="C15" s="659"/>
      <c r="D15" s="659"/>
      <c r="E15" s="630" t="s">
        <v>248</v>
      </c>
      <c r="F15" s="630"/>
      <c r="G15" s="631"/>
      <c r="H15" s="628">
        <f>SUM('Budget Detail-Volunteers'!P22:Q22,'Budget Detail-Volunteers'!R22:S22)</f>
        <v>0</v>
      </c>
      <c r="I15" s="629"/>
      <c r="J15" s="86" t="s">
        <v>47</v>
      </c>
      <c r="K15" s="86" t="s">
        <v>47</v>
      </c>
      <c r="L15" s="86" t="s">
        <v>47</v>
      </c>
      <c r="M15" s="86" t="s">
        <v>47</v>
      </c>
      <c r="N15" s="86" t="s">
        <v>47</v>
      </c>
      <c r="O15" s="670"/>
      <c r="P15" s="680"/>
      <c r="Q15" s="681"/>
      <c r="R15" s="682"/>
      <c r="S15" s="710"/>
      <c r="T15" s="711"/>
      <c r="U15" s="712"/>
      <c r="V15" s="715"/>
      <c r="W15" s="716"/>
      <c r="X15" s="86" t="s">
        <v>47</v>
      </c>
      <c r="Y15" s="86" t="s">
        <v>47</v>
      </c>
      <c r="Z15" s="86" t="s">
        <v>47</v>
      </c>
      <c r="AA15" s="86" t="s">
        <v>47</v>
      </c>
      <c r="AB15" s="86" t="s">
        <v>47</v>
      </c>
    </row>
    <row r="16" spans="1:49" s="4" customFormat="1" ht="26.1" customHeight="1" x14ac:dyDescent="0.2">
      <c r="A16" s="658">
        <v>3</v>
      </c>
      <c r="B16" s="659" t="s">
        <v>250</v>
      </c>
      <c r="C16" s="659"/>
      <c r="D16" s="659"/>
      <c r="E16" s="638" t="s">
        <v>291</v>
      </c>
      <c r="F16" s="638"/>
      <c r="G16" s="639"/>
      <c r="H16" s="236">
        <f>SUM('Budget Detail-Vol Exp'!M21:N21)</f>
        <v>0</v>
      </c>
      <c r="I16" s="237"/>
      <c r="J16" s="86" t="s">
        <v>47</v>
      </c>
      <c r="K16" s="86" t="s">
        <v>47</v>
      </c>
      <c r="L16" s="86" t="s">
        <v>47</v>
      </c>
      <c r="M16" s="86" t="s">
        <v>47</v>
      </c>
      <c r="N16" s="86" t="s">
        <v>47</v>
      </c>
      <c r="O16" s="670"/>
      <c r="P16" s="680"/>
      <c r="Q16" s="681"/>
      <c r="R16" s="682"/>
      <c r="S16" s="701" t="s">
        <v>251</v>
      </c>
      <c r="T16" s="702"/>
      <c r="U16" s="703"/>
      <c r="V16" s="689">
        <f>SUM(V12,V14)</f>
        <v>0</v>
      </c>
      <c r="W16" s="690"/>
      <c r="X16" s="695">
        <f>SUM(X12:X15)</f>
        <v>0</v>
      </c>
      <c r="Y16" s="686">
        <f>SUM(Y12:Y15)</f>
        <v>0</v>
      </c>
      <c r="Z16" s="686">
        <f>SUM(Z12:Z15)</f>
        <v>0</v>
      </c>
      <c r="AA16" s="686">
        <f>SUM(AA12:AA15)</f>
        <v>0</v>
      </c>
      <c r="AB16" s="686">
        <f>SUM(AB12:AB15)</f>
        <v>0</v>
      </c>
    </row>
    <row r="17" spans="1:28" s="4" customFormat="1" ht="26.1" customHeight="1" x14ac:dyDescent="0.2">
      <c r="A17" s="658"/>
      <c r="B17" s="659"/>
      <c r="C17" s="659"/>
      <c r="D17" s="659"/>
      <c r="E17" s="630" t="s">
        <v>247</v>
      </c>
      <c r="F17" s="630"/>
      <c r="G17" s="631"/>
      <c r="H17" s="628">
        <f>SUM('Budget Detail-Vol Exp'!O21:P21,'Budget Detail-Vol Exp'!S21:T21,'Budget Detail-Vol Exp'!W21:X21)</f>
        <v>0</v>
      </c>
      <c r="I17" s="629"/>
      <c r="J17" s="86" t="s">
        <v>47</v>
      </c>
      <c r="K17" s="86" t="s">
        <v>47</v>
      </c>
      <c r="L17" s="86" t="s">
        <v>47</v>
      </c>
      <c r="M17" s="86" t="s">
        <v>47</v>
      </c>
      <c r="N17" s="86" t="s">
        <v>47</v>
      </c>
      <c r="O17" s="670"/>
      <c r="P17" s="680"/>
      <c r="Q17" s="681"/>
      <c r="R17" s="682"/>
      <c r="S17" s="701"/>
      <c r="T17" s="702"/>
      <c r="U17" s="703"/>
      <c r="V17" s="691"/>
      <c r="W17" s="692"/>
      <c r="X17" s="696"/>
      <c r="Y17" s="687"/>
      <c r="Z17" s="687"/>
      <c r="AA17" s="687"/>
      <c r="AB17" s="687"/>
    </row>
    <row r="18" spans="1:28" s="4" customFormat="1" ht="26.1" customHeight="1" x14ac:dyDescent="0.2">
      <c r="A18" s="658"/>
      <c r="B18" s="659"/>
      <c r="C18" s="659"/>
      <c r="D18" s="659"/>
      <c r="E18" s="630" t="s">
        <v>248</v>
      </c>
      <c r="F18" s="630"/>
      <c r="G18" s="631"/>
      <c r="H18" s="628">
        <f>SUM('Budget Detail-Vol Exp'!Q21:R21,'Budget Detail-Vol Exp'!U21:V21)</f>
        <v>0</v>
      </c>
      <c r="I18" s="629"/>
      <c r="J18" s="86" t="s">
        <v>47</v>
      </c>
      <c r="K18" s="86" t="s">
        <v>47</v>
      </c>
      <c r="L18" s="86" t="s">
        <v>47</v>
      </c>
      <c r="M18" s="86" t="s">
        <v>47</v>
      </c>
      <c r="N18" s="86" t="s">
        <v>47</v>
      </c>
      <c r="O18" s="671"/>
      <c r="P18" s="683"/>
      <c r="Q18" s="684"/>
      <c r="R18" s="685"/>
      <c r="S18" s="704"/>
      <c r="T18" s="705"/>
      <c r="U18" s="706"/>
      <c r="V18" s="693"/>
      <c r="W18" s="694"/>
      <c r="X18" s="697"/>
      <c r="Y18" s="688"/>
      <c r="Z18" s="688"/>
      <c r="AA18" s="688"/>
      <c r="AB18" s="688"/>
    </row>
    <row r="19" spans="1:28" s="4" customFormat="1" ht="26.1" customHeight="1" x14ac:dyDescent="0.2">
      <c r="A19" s="657">
        <v>4</v>
      </c>
      <c r="B19" s="717" t="s">
        <v>310</v>
      </c>
      <c r="C19" s="717"/>
      <c r="D19" s="717"/>
      <c r="E19" s="638" t="s">
        <v>291</v>
      </c>
      <c r="F19" s="638"/>
      <c r="G19" s="639"/>
      <c r="H19" s="236">
        <f>SUM('Budget Detail-Subcontracts'!O20:P20)</f>
        <v>0</v>
      </c>
      <c r="I19" s="237"/>
      <c r="J19" s="86" t="s">
        <v>47</v>
      </c>
      <c r="K19" s="86" t="s">
        <v>47</v>
      </c>
      <c r="L19" s="86" t="s">
        <v>47</v>
      </c>
      <c r="M19" s="86" t="s">
        <v>47</v>
      </c>
      <c r="N19" s="86" t="s">
        <v>47</v>
      </c>
      <c r="O19" s="640">
        <v>2</v>
      </c>
      <c r="P19" s="676" t="s">
        <v>252</v>
      </c>
      <c r="Q19" s="676"/>
      <c r="R19" s="676"/>
      <c r="S19" s="630" t="s">
        <v>247</v>
      </c>
      <c r="T19" s="630"/>
      <c r="U19" s="631"/>
      <c r="V19" s="663">
        <f>SUM('Budget Detail-Personnel'!O44:P44,'Budget Detail-Vol Exp'!O21:P21,'Budget Detail-Subcontracts'!Q20:R20,'Budget Detail-Catered Food'!S20:T20,'Budget Detail-Raw Food'!Q18:R18,'Budget Detail-Space'!Q21:R21,'Budget Detail-Equipment'!Q21:R21,'Budget Detail-Other Costs'!Q36:R36)</f>
        <v>0</v>
      </c>
      <c r="W19" s="664"/>
      <c r="X19" s="86" t="s">
        <v>47</v>
      </c>
      <c r="Y19" s="86" t="s">
        <v>47</v>
      </c>
      <c r="Z19" s="86" t="s">
        <v>47</v>
      </c>
      <c r="AA19" s="86" t="s">
        <v>47</v>
      </c>
      <c r="AB19" s="86" t="s">
        <v>47</v>
      </c>
    </row>
    <row r="20" spans="1:28" s="4" customFormat="1" ht="26.1" customHeight="1" x14ac:dyDescent="0.2">
      <c r="A20" s="657"/>
      <c r="B20" s="717"/>
      <c r="C20" s="717"/>
      <c r="D20" s="717"/>
      <c r="E20" s="630" t="s">
        <v>247</v>
      </c>
      <c r="F20" s="630"/>
      <c r="G20" s="631"/>
      <c r="H20" s="628">
        <f>SUM('Budget Detail-Subcontracts'!Q20:R20,'Budget Detail-Subcontracts'!U20:V20,'Budget Detail-Subcontracts'!Y20:Z20,)</f>
        <v>0</v>
      </c>
      <c r="I20" s="629"/>
      <c r="J20" s="86" t="s">
        <v>47</v>
      </c>
      <c r="K20" s="86" t="s">
        <v>47</v>
      </c>
      <c r="L20" s="86" t="s">
        <v>47</v>
      </c>
      <c r="M20" s="86" t="s">
        <v>47</v>
      </c>
      <c r="N20" s="86" t="s">
        <v>47</v>
      </c>
      <c r="O20" s="640"/>
      <c r="P20" s="676"/>
      <c r="Q20" s="676"/>
      <c r="R20" s="676"/>
      <c r="S20" s="630"/>
      <c r="T20" s="630"/>
      <c r="U20" s="631"/>
      <c r="V20" s="663"/>
      <c r="W20" s="664"/>
      <c r="X20" s="86" t="s">
        <v>47</v>
      </c>
      <c r="Y20" s="86" t="s">
        <v>47</v>
      </c>
      <c r="Z20" s="86" t="s">
        <v>47</v>
      </c>
      <c r="AA20" s="86" t="s">
        <v>47</v>
      </c>
      <c r="AB20" s="86" t="s">
        <v>47</v>
      </c>
    </row>
    <row r="21" spans="1:28" s="4" customFormat="1" ht="26.1" customHeight="1" x14ac:dyDescent="0.2">
      <c r="A21" s="657"/>
      <c r="B21" s="717"/>
      <c r="C21" s="717"/>
      <c r="D21" s="717"/>
      <c r="E21" s="630" t="s">
        <v>248</v>
      </c>
      <c r="F21" s="630"/>
      <c r="G21" s="631"/>
      <c r="H21" s="628">
        <f>SUM('Budget Detail-Subcontracts'!S20:T20,'Budget Detail-Subcontracts'!W20:X20)</f>
        <v>0</v>
      </c>
      <c r="I21" s="629"/>
      <c r="J21" s="86" t="s">
        <v>47</v>
      </c>
      <c r="K21" s="86" t="s">
        <v>47</v>
      </c>
      <c r="L21" s="86" t="s">
        <v>47</v>
      </c>
      <c r="M21" s="86" t="s">
        <v>47</v>
      </c>
      <c r="N21" s="86" t="s">
        <v>47</v>
      </c>
      <c r="O21" s="640"/>
      <c r="P21" s="676"/>
      <c r="Q21" s="676"/>
      <c r="R21" s="676"/>
      <c r="S21" s="630"/>
      <c r="T21" s="630"/>
      <c r="U21" s="631"/>
      <c r="V21" s="663"/>
      <c r="W21" s="664"/>
      <c r="X21" s="86" t="s">
        <v>47</v>
      </c>
      <c r="Y21" s="86" t="s">
        <v>47</v>
      </c>
      <c r="Z21" s="86" t="s">
        <v>47</v>
      </c>
      <c r="AA21" s="86" t="s">
        <v>47</v>
      </c>
      <c r="AB21" s="86" t="s">
        <v>47</v>
      </c>
    </row>
    <row r="22" spans="1:28" s="4" customFormat="1" ht="26.1" customHeight="1" x14ac:dyDescent="0.2">
      <c r="A22" s="657">
        <v>5</v>
      </c>
      <c r="B22" s="659" t="s">
        <v>311</v>
      </c>
      <c r="C22" s="659"/>
      <c r="D22" s="659"/>
      <c r="E22" s="638" t="s">
        <v>291</v>
      </c>
      <c r="F22" s="638"/>
      <c r="G22" s="639"/>
      <c r="H22" s="236">
        <f>SUM('Budget Detail-Catered Food'!O20:P20)</f>
        <v>0</v>
      </c>
      <c r="I22" s="237"/>
      <c r="J22" s="86" t="s">
        <v>47</v>
      </c>
      <c r="K22" s="86" t="s">
        <v>47</v>
      </c>
      <c r="L22" s="86" t="s">
        <v>47</v>
      </c>
      <c r="M22" s="86" t="s">
        <v>47</v>
      </c>
      <c r="N22" s="86" t="s">
        <v>47</v>
      </c>
      <c r="O22" s="640"/>
      <c r="P22" s="676"/>
      <c r="Q22" s="676"/>
      <c r="R22" s="676"/>
      <c r="S22" s="630" t="s">
        <v>248</v>
      </c>
      <c r="T22" s="630"/>
      <c r="U22" s="631"/>
      <c r="V22" s="663">
        <f>SUM('Budget Detail-Personnel'!Q44:R44,'Budget Detail-Volunteers'!P22:Q22,'Budget Detail-Vol Exp'!Q21:R21,'Budget Detail-Subcontracts'!S20:T20,'Budget Detail-Catered Food'!U20:V20,'Budget Detail-Raw Food'!S18:T18,'Budget Detail-Space'!S21:T21,'Budget Detail-Equipment'!S21:T21,'Budget Detail-Other Costs'!S36:T36)</f>
        <v>0</v>
      </c>
      <c r="W22" s="664"/>
      <c r="X22" s="86" t="s">
        <v>47</v>
      </c>
      <c r="Y22" s="86" t="s">
        <v>47</v>
      </c>
      <c r="Z22" s="86" t="s">
        <v>47</v>
      </c>
      <c r="AA22" s="86" t="s">
        <v>47</v>
      </c>
      <c r="AB22" s="86" t="s">
        <v>47</v>
      </c>
    </row>
    <row r="23" spans="1:28" s="4" customFormat="1" ht="26.1" customHeight="1" x14ac:dyDescent="0.2">
      <c r="A23" s="657"/>
      <c r="B23" s="659"/>
      <c r="C23" s="659"/>
      <c r="D23" s="659"/>
      <c r="E23" s="638" t="s">
        <v>294</v>
      </c>
      <c r="F23" s="638"/>
      <c r="G23" s="639"/>
      <c r="H23" s="236">
        <f>SUM('Budget Detail-Catered Food'!Q20:R20)</f>
        <v>0</v>
      </c>
      <c r="I23" s="237"/>
      <c r="J23" s="86" t="s">
        <v>47</v>
      </c>
      <c r="K23" s="86" t="s">
        <v>47</v>
      </c>
      <c r="L23" s="86" t="s">
        <v>47</v>
      </c>
      <c r="M23" s="86" t="s">
        <v>47</v>
      </c>
      <c r="N23" s="86" t="s">
        <v>47</v>
      </c>
      <c r="O23" s="640"/>
      <c r="P23" s="676"/>
      <c r="Q23" s="676"/>
      <c r="R23" s="676"/>
      <c r="S23" s="630"/>
      <c r="T23" s="630"/>
      <c r="U23" s="631"/>
      <c r="V23" s="663"/>
      <c r="W23" s="664"/>
      <c r="X23" s="86" t="s">
        <v>47</v>
      </c>
      <c r="Y23" s="86" t="s">
        <v>47</v>
      </c>
      <c r="Z23" s="86" t="s">
        <v>47</v>
      </c>
      <c r="AA23" s="86" t="s">
        <v>47</v>
      </c>
      <c r="AB23" s="86" t="s">
        <v>47</v>
      </c>
    </row>
    <row r="24" spans="1:28" s="4" customFormat="1" ht="26.1" customHeight="1" x14ac:dyDescent="0.2">
      <c r="A24" s="657"/>
      <c r="B24" s="659"/>
      <c r="C24" s="659"/>
      <c r="D24" s="659"/>
      <c r="E24" s="630" t="s">
        <v>247</v>
      </c>
      <c r="F24" s="630"/>
      <c r="G24" s="631"/>
      <c r="H24" s="628">
        <f>SUM('Budget Detail-Catered Food'!S20:T20,'Budget Detail-Catered Food'!W20:X20,'Budget Detail-Catered Food'!AA20:AB20)</f>
        <v>0</v>
      </c>
      <c r="I24" s="629"/>
      <c r="J24" s="86" t="s">
        <v>47</v>
      </c>
      <c r="K24" s="86" t="s">
        <v>47</v>
      </c>
      <c r="L24" s="86" t="s">
        <v>47</v>
      </c>
      <c r="M24" s="86" t="s">
        <v>47</v>
      </c>
      <c r="N24" s="86" t="s">
        <v>47</v>
      </c>
      <c r="O24" s="640"/>
      <c r="P24" s="676"/>
      <c r="Q24" s="676"/>
      <c r="R24" s="676"/>
      <c r="S24" s="630"/>
      <c r="T24" s="630"/>
      <c r="U24" s="631"/>
      <c r="V24" s="663"/>
      <c r="W24" s="664"/>
      <c r="X24" s="86" t="s">
        <v>47</v>
      </c>
      <c r="Y24" s="86" t="s">
        <v>47</v>
      </c>
      <c r="Z24" s="86" t="s">
        <v>47</v>
      </c>
      <c r="AA24" s="86" t="s">
        <v>47</v>
      </c>
      <c r="AB24" s="86" t="s">
        <v>47</v>
      </c>
    </row>
    <row r="25" spans="1:28" s="4" customFormat="1" ht="26.1" customHeight="1" x14ac:dyDescent="0.2">
      <c r="A25" s="657"/>
      <c r="B25" s="659"/>
      <c r="C25" s="659"/>
      <c r="D25" s="659"/>
      <c r="E25" s="630" t="s">
        <v>248</v>
      </c>
      <c r="F25" s="630"/>
      <c r="G25" s="631"/>
      <c r="H25" s="628">
        <f>SUM('Budget Detail-Catered Food'!U20:V20,'Budget Detail-Catered Food'!Y20:Z20)</f>
        <v>0</v>
      </c>
      <c r="I25" s="629"/>
      <c r="J25" s="86" t="s">
        <v>47</v>
      </c>
      <c r="K25" s="86" t="s">
        <v>47</v>
      </c>
      <c r="L25" s="86" t="s">
        <v>47</v>
      </c>
      <c r="M25" s="86" t="s">
        <v>47</v>
      </c>
      <c r="N25" s="86" t="s">
        <v>47</v>
      </c>
      <c r="O25" s="640"/>
      <c r="P25" s="676"/>
      <c r="Q25" s="676"/>
      <c r="R25" s="676"/>
      <c r="S25" s="630"/>
      <c r="T25" s="630"/>
      <c r="U25" s="631"/>
      <c r="V25" s="663"/>
      <c r="W25" s="664"/>
      <c r="X25" s="86" t="s">
        <v>47</v>
      </c>
      <c r="Y25" s="86" t="s">
        <v>47</v>
      </c>
      <c r="Z25" s="86" t="s">
        <v>47</v>
      </c>
      <c r="AA25" s="86" t="s">
        <v>47</v>
      </c>
      <c r="AB25" s="86" t="s">
        <v>47</v>
      </c>
    </row>
    <row r="26" spans="1:28" s="4" customFormat="1" ht="26.1" customHeight="1" x14ac:dyDescent="0.2">
      <c r="A26" s="657">
        <v>6</v>
      </c>
      <c r="B26" s="717" t="s">
        <v>253</v>
      </c>
      <c r="C26" s="717"/>
      <c r="D26" s="717"/>
      <c r="E26" s="638" t="s">
        <v>291</v>
      </c>
      <c r="F26" s="638"/>
      <c r="G26" s="639"/>
      <c r="H26" s="236">
        <f>SUM('Budget Detail-Raw Food'!M18:N18)</f>
        <v>0</v>
      </c>
      <c r="I26" s="237"/>
      <c r="J26" s="86" t="s">
        <v>47</v>
      </c>
      <c r="K26" s="86" t="s">
        <v>47</v>
      </c>
      <c r="L26" s="86" t="s">
        <v>47</v>
      </c>
      <c r="M26" s="86" t="s">
        <v>47</v>
      </c>
      <c r="N26" s="86" t="s">
        <v>47</v>
      </c>
      <c r="O26" s="640">
        <v>3</v>
      </c>
      <c r="P26" s="676" t="s">
        <v>254</v>
      </c>
      <c r="Q26" s="676"/>
      <c r="R26" s="676"/>
      <c r="S26" s="630" t="s">
        <v>247</v>
      </c>
      <c r="T26" s="630"/>
      <c r="U26" s="631"/>
      <c r="V26" s="663">
        <f>SUM('Budget Detail-Personnel'!S44:T44,'Budget Detail-Vol Exp'!S21:T21,'Budget Detail-Subcontracts'!U20:V20,'Budget Detail-Catered Food'!W20:X20,'Budget Detail-Raw Food'!U18:V18,'Budget Detail-Space'!U21:V21,'Budget Detail-Equipment'!U21:V21,'Budget Detail-Other Costs'!U36:V36)</f>
        <v>0</v>
      </c>
      <c r="W26" s="664"/>
      <c r="X26" s="86" t="s">
        <v>47</v>
      </c>
      <c r="Y26" s="86" t="s">
        <v>47</v>
      </c>
      <c r="Z26" s="86" t="s">
        <v>47</v>
      </c>
      <c r="AA26" s="86" t="s">
        <v>47</v>
      </c>
      <c r="AB26" s="86" t="s">
        <v>47</v>
      </c>
    </row>
    <row r="27" spans="1:28" s="4" customFormat="1" ht="26.1" customHeight="1" x14ac:dyDescent="0.2">
      <c r="A27" s="657"/>
      <c r="B27" s="717"/>
      <c r="C27" s="717"/>
      <c r="D27" s="717"/>
      <c r="E27" s="638" t="s">
        <v>294</v>
      </c>
      <c r="F27" s="638"/>
      <c r="G27" s="639"/>
      <c r="H27" s="236">
        <f>SUM('Budget Detail-Raw Food'!O18:P18)</f>
        <v>0</v>
      </c>
      <c r="I27" s="237"/>
      <c r="J27" s="86" t="s">
        <v>47</v>
      </c>
      <c r="K27" s="86" t="s">
        <v>47</v>
      </c>
      <c r="L27" s="86" t="s">
        <v>47</v>
      </c>
      <c r="M27" s="86" t="s">
        <v>47</v>
      </c>
      <c r="N27" s="86" t="s">
        <v>47</v>
      </c>
      <c r="O27" s="640"/>
      <c r="P27" s="676"/>
      <c r="Q27" s="676"/>
      <c r="R27" s="676"/>
      <c r="S27" s="630"/>
      <c r="T27" s="630"/>
      <c r="U27" s="631"/>
      <c r="V27" s="663"/>
      <c r="W27" s="664"/>
      <c r="X27" s="86" t="s">
        <v>47</v>
      </c>
      <c r="Y27" s="86" t="s">
        <v>47</v>
      </c>
      <c r="Z27" s="86" t="s">
        <v>47</v>
      </c>
      <c r="AA27" s="86" t="s">
        <v>47</v>
      </c>
      <c r="AB27" s="86" t="s">
        <v>47</v>
      </c>
    </row>
    <row r="28" spans="1:28" s="4" customFormat="1" ht="26.1" customHeight="1" x14ac:dyDescent="0.2">
      <c r="A28" s="657"/>
      <c r="B28" s="717"/>
      <c r="C28" s="717"/>
      <c r="D28" s="717"/>
      <c r="E28" s="630" t="s">
        <v>247</v>
      </c>
      <c r="F28" s="630"/>
      <c r="G28" s="631"/>
      <c r="H28" s="628">
        <f>SUM('Budget Detail-Raw Food'!Q18:R18,'Budget Detail-Raw Food'!U18:V18,'Budget Detail-Raw Food'!Y18:Z18)</f>
        <v>0</v>
      </c>
      <c r="I28" s="629"/>
      <c r="J28" s="86" t="s">
        <v>47</v>
      </c>
      <c r="K28" s="86" t="s">
        <v>47</v>
      </c>
      <c r="L28" s="86" t="s">
        <v>47</v>
      </c>
      <c r="M28" s="86" t="s">
        <v>47</v>
      </c>
      <c r="N28" s="86" t="s">
        <v>47</v>
      </c>
      <c r="O28" s="640"/>
      <c r="P28" s="676"/>
      <c r="Q28" s="676"/>
      <c r="R28" s="676"/>
      <c r="S28" s="630"/>
      <c r="T28" s="630"/>
      <c r="U28" s="631"/>
      <c r="V28" s="663"/>
      <c r="W28" s="664"/>
      <c r="X28" s="86" t="s">
        <v>47</v>
      </c>
      <c r="Y28" s="86" t="s">
        <v>47</v>
      </c>
      <c r="Z28" s="86" t="s">
        <v>47</v>
      </c>
      <c r="AA28" s="86" t="s">
        <v>47</v>
      </c>
      <c r="AB28" s="86" t="s">
        <v>47</v>
      </c>
    </row>
    <row r="29" spans="1:28" s="4" customFormat="1" ht="26.1" customHeight="1" x14ac:dyDescent="0.2">
      <c r="A29" s="657"/>
      <c r="B29" s="717"/>
      <c r="C29" s="717"/>
      <c r="D29" s="717"/>
      <c r="E29" s="630" t="s">
        <v>248</v>
      </c>
      <c r="F29" s="630"/>
      <c r="G29" s="631"/>
      <c r="H29" s="628">
        <f>SUM('Budget Detail-Raw Food'!S18:T18,'Budget Detail-Raw Food'!W18:X18)</f>
        <v>0</v>
      </c>
      <c r="I29" s="629"/>
      <c r="J29" s="86" t="s">
        <v>47</v>
      </c>
      <c r="K29" s="86" t="s">
        <v>47</v>
      </c>
      <c r="L29" s="86" t="s">
        <v>47</v>
      </c>
      <c r="M29" s="86" t="s">
        <v>47</v>
      </c>
      <c r="N29" s="86" t="s">
        <v>47</v>
      </c>
      <c r="O29" s="640"/>
      <c r="P29" s="676"/>
      <c r="Q29" s="676"/>
      <c r="R29" s="676"/>
      <c r="S29" s="630"/>
      <c r="T29" s="630"/>
      <c r="U29" s="631"/>
      <c r="V29" s="663"/>
      <c r="W29" s="664"/>
      <c r="X29" s="86" t="s">
        <v>47</v>
      </c>
      <c r="Y29" s="86" t="s">
        <v>47</v>
      </c>
      <c r="Z29" s="86" t="s">
        <v>47</v>
      </c>
      <c r="AA29" s="86" t="s">
        <v>47</v>
      </c>
      <c r="AB29" s="86" t="s">
        <v>47</v>
      </c>
    </row>
    <row r="30" spans="1:28" s="4" customFormat="1" ht="26.1" customHeight="1" x14ac:dyDescent="0.2">
      <c r="A30" s="657">
        <v>7</v>
      </c>
      <c r="B30" s="717" t="s">
        <v>255</v>
      </c>
      <c r="C30" s="717"/>
      <c r="D30" s="717"/>
      <c r="E30" s="638" t="s">
        <v>291</v>
      </c>
      <c r="F30" s="638"/>
      <c r="G30" s="639"/>
      <c r="H30" s="236">
        <f>SUM('Budget Detail-Space'!O21:P21)</f>
        <v>0</v>
      </c>
      <c r="I30" s="237"/>
      <c r="J30" s="86" t="s">
        <v>47</v>
      </c>
      <c r="K30" s="86" t="s">
        <v>47</v>
      </c>
      <c r="L30" s="86" t="s">
        <v>47</v>
      </c>
      <c r="M30" s="86" t="s">
        <v>47</v>
      </c>
      <c r="N30" s="86" t="s">
        <v>47</v>
      </c>
      <c r="O30" s="640"/>
      <c r="P30" s="676"/>
      <c r="Q30" s="676"/>
      <c r="R30" s="676"/>
      <c r="S30" s="630" t="s">
        <v>248</v>
      </c>
      <c r="T30" s="630"/>
      <c r="U30" s="631"/>
      <c r="V30" s="663">
        <f>SUM('Budget Detail-Personnel'!U44:V44,'Budget Detail-Volunteers'!R22:S22,'Budget Detail-Vol Exp'!U21:V21,'Budget Detail-Subcontracts'!W20:X20,'Budget Detail-Catered Food'!Y20:Z20,'Budget Detail-Raw Food'!W18:X18,'Budget Detail-Space'!W21:X21,'Budget Detail-Equipment'!W21:X21,'Budget Detail-Other Costs'!W36:X36)</f>
        <v>0</v>
      </c>
      <c r="W30" s="664"/>
      <c r="X30" s="86" t="s">
        <v>47</v>
      </c>
      <c r="Y30" s="86" t="s">
        <v>47</v>
      </c>
      <c r="Z30" s="86" t="s">
        <v>47</v>
      </c>
      <c r="AA30" s="86" t="s">
        <v>47</v>
      </c>
      <c r="AB30" s="86" t="s">
        <v>47</v>
      </c>
    </row>
    <row r="31" spans="1:28" s="4" customFormat="1" ht="26.1" customHeight="1" x14ac:dyDescent="0.2">
      <c r="A31" s="657"/>
      <c r="B31" s="717"/>
      <c r="C31" s="717"/>
      <c r="D31" s="717"/>
      <c r="E31" s="630" t="s">
        <v>247</v>
      </c>
      <c r="F31" s="630"/>
      <c r="G31" s="631"/>
      <c r="H31" s="628">
        <f>SUM('Budget Detail-Space'!Q21:R21,'Budget Detail-Space'!U21:V21,'Budget Detail-Space'!Y21:Z21)</f>
        <v>0</v>
      </c>
      <c r="I31" s="629"/>
      <c r="J31" s="86" t="s">
        <v>47</v>
      </c>
      <c r="K31" s="86" t="s">
        <v>47</v>
      </c>
      <c r="L31" s="86" t="s">
        <v>47</v>
      </c>
      <c r="M31" s="86" t="s">
        <v>47</v>
      </c>
      <c r="N31" s="86" t="s">
        <v>47</v>
      </c>
      <c r="O31" s="640"/>
      <c r="P31" s="676"/>
      <c r="Q31" s="676"/>
      <c r="R31" s="676"/>
      <c r="S31" s="630"/>
      <c r="T31" s="630"/>
      <c r="U31" s="631"/>
      <c r="V31" s="663"/>
      <c r="W31" s="664"/>
      <c r="X31" s="86" t="s">
        <v>47</v>
      </c>
      <c r="Y31" s="86" t="s">
        <v>47</v>
      </c>
      <c r="Z31" s="86" t="s">
        <v>47</v>
      </c>
      <c r="AA31" s="86" t="s">
        <v>47</v>
      </c>
      <c r="AB31" s="86" t="s">
        <v>47</v>
      </c>
    </row>
    <row r="32" spans="1:28" s="4" customFormat="1" ht="26.1" customHeight="1" x14ac:dyDescent="0.2">
      <c r="A32" s="657"/>
      <c r="B32" s="717"/>
      <c r="C32" s="717"/>
      <c r="D32" s="717"/>
      <c r="E32" s="630" t="s">
        <v>248</v>
      </c>
      <c r="F32" s="630"/>
      <c r="G32" s="631"/>
      <c r="H32" s="628">
        <f>SUM('Budget Detail-Space'!S21:T21,'Budget Detail-Space'!W21:X21)</f>
        <v>0</v>
      </c>
      <c r="I32" s="629"/>
      <c r="J32" s="86" t="s">
        <v>47</v>
      </c>
      <c r="K32" s="86" t="s">
        <v>47</v>
      </c>
      <c r="L32" s="86" t="s">
        <v>47</v>
      </c>
      <c r="M32" s="86" t="s">
        <v>47</v>
      </c>
      <c r="N32" s="86" t="s">
        <v>47</v>
      </c>
      <c r="O32" s="640"/>
      <c r="P32" s="676"/>
      <c r="Q32" s="676"/>
      <c r="R32" s="676"/>
      <c r="S32" s="630"/>
      <c r="T32" s="630"/>
      <c r="U32" s="631"/>
      <c r="V32" s="663"/>
      <c r="W32" s="664"/>
      <c r="X32" s="86" t="s">
        <v>47</v>
      </c>
      <c r="Y32" s="86" t="s">
        <v>47</v>
      </c>
      <c r="Z32" s="86" t="s">
        <v>47</v>
      </c>
      <c r="AA32" s="86" t="s">
        <v>47</v>
      </c>
      <c r="AB32" s="86" t="s">
        <v>47</v>
      </c>
    </row>
    <row r="33" spans="1:28" s="4" customFormat="1" ht="26.1" customHeight="1" x14ac:dyDescent="0.2">
      <c r="A33" s="657">
        <v>8</v>
      </c>
      <c r="B33" s="659" t="s">
        <v>256</v>
      </c>
      <c r="C33" s="659"/>
      <c r="D33" s="659"/>
      <c r="E33" s="638" t="s">
        <v>291</v>
      </c>
      <c r="F33" s="638"/>
      <c r="G33" s="639"/>
      <c r="H33" s="236">
        <f>SUM('Budget Detail-Equipment'!O21:P21)</f>
        <v>0</v>
      </c>
      <c r="I33" s="237"/>
      <c r="J33" s="86" t="s">
        <v>47</v>
      </c>
      <c r="K33" s="86" t="s">
        <v>47</v>
      </c>
      <c r="L33" s="86" t="s">
        <v>47</v>
      </c>
      <c r="M33" s="86" t="s">
        <v>47</v>
      </c>
      <c r="N33" s="86" t="s">
        <v>47</v>
      </c>
      <c r="O33" s="741">
        <v>4</v>
      </c>
      <c r="P33" s="724" t="s">
        <v>257</v>
      </c>
      <c r="Q33" s="725"/>
      <c r="R33" s="726"/>
      <c r="S33" s="733" t="s">
        <v>247</v>
      </c>
      <c r="T33" s="734"/>
      <c r="U33" s="734"/>
      <c r="V33" s="713">
        <f>SUM('Budget Detail-Personnel'!W44:X44,'Budget Detail-Vol Exp'!W21:X21,'Budget Detail-Subcontracts'!Y20:Z20,'Budget Detail-Catered Food'!AA20:AB20,'Budget Detail-Raw Food'!Y18:Z18,'Budget Detail-Space'!Y21:Z21,'Budget Detail-Equipment'!Y21:Z21,'Budget Detail-Other Costs'!Y36:Z36)</f>
        <v>0</v>
      </c>
      <c r="W33" s="714"/>
      <c r="X33" s="86" t="s">
        <v>47</v>
      </c>
      <c r="Y33" s="86" t="s">
        <v>47</v>
      </c>
      <c r="Z33" s="86" t="s">
        <v>47</v>
      </c>
      <c r="AA33" s="86" t="s">
        <v>47</v>
      </c>
      <c r="AB33" s="86" t="s">
        <v>47</v>
      </c>
    </row>
    <row r="34" spans="1:28" s="4" customFormat="1" ht="26.1" customHeight="1" x14ac:dyDescent="0.2">
      <c r="A34" s="657"/>
      <c r="B34" s="659"/>
      <c r="C34" s="659"/>
      <c r="D34" s="659"/>
      <c r="E34" s="630" t="s">
        <v>247</v>
      </c>
      <c r="F34" s="630"/>
      <c r="G34" s="631"/>
      <c r="H34" s="628">
        <f>SUM('Budget Detail-Equipment'!Q21:R21,'Budget Detail-Equipment'!U21:V21,'Budget Detail-Equipment'!Y21:Z21)</f>
        <v>0</v>
      </c>
      <c r="I34" s="629"/>
      <c r="J34" s="86" t="s">
        <v>47</v>
      </c>
      <c r="K34" s="86" t="s">
        <v>47</v>
      </c>
      <c r="L34" s="86" t="s">
        <v>47</v>
      </c>
      <c r="M34" s="86" t="s">
        <v>47</v>
      </c>
      <c r="N34" s="86" t="s">
        <v>47</v>
      </c>
      <c r="O34" s="742"/>
      <c r="P34" s="727"/>
      <c r="Q34" s="728"/>
      <c r="R34" s="729"/>
      <c r="S34" s="735"/>
      <c r="T34" s="736"/>
      <c r="U34" s="736"/>
      <c r="V34" s="739"/>
      <c r="W34" s="740"/>
      <c r="X34" s="86" t="s">
        <v>47</v>
      </c>
      <c r="Y34" s="86" t="s">
        <v>47</v>
      </c>
      <c r="Z34" s="86" t="s">
        <v>47</v>
      </c>
      <c r="AA34" s="86" t="s">
        <v>47</v>
      </c>
      <c r="AB34" s="86" t="s">
        <v>47</v>
      </c>
    </row>
    <row r="35" spans="1:28" s="4" customFormat="1" ht="26.1" customHeight="1" x14ac:dyDescent="0.2">
      <c r="A35" s="657"/>
      <c r="B35" s="659"/>
      <c r="C35" s="659"/>
      <c r="D35" s="659"/>
      <c r="E35" s="630" t="s">
        <v>248</v>
      </c>
      <c r="F35" s="630"/>
      <c r="G35" s="631"/>
      <c r="H35" s="628">
        <f>SUM('Budget Detail-Equipment'!S21:T21,'Budget Detail-Equipment'!W21:X21)</f>
        <v>0</v>
      </c>
      <c r="I35" s="629"/>
      <c r="J35" s="86" t="s">
        <v>47</v>
      </c>
      <c r="K35" s="86" t="s">
        <v>47</v>
      </c>
      <c r="L35" s="86" t="s">
        <v>47</v>
      </c>
      <c r="M35" s="86" t="s">
        <v>47</v>
      </c>
      <c r="N35" s="86" t="s">
        <v>47</v>
      </c>
      <c r="O35" s="742"/>
      <c r="P35" s="727"/>
      <c r="Q35" s="728"/>
      <c r="R35" s="729"/>
      <c r="S35" s="735"/>
      <c r="T35" s="736"/>
      <c r="U35" s="736"/>
      <c r="V35" s="739"/>
      <c r="W35" s="740"/>
      <c r="X35" s="86" t="s">
        <v>47</v>
      </c>
      <c r="Y35" s="86" t="s">
        <v>47</v>
      </c>
      <c r="Z35" s="86" t="s">
        <v>47</v>
      </c>
      <c r="AA35" s="86" t="s">
        <v>47</v>
      </c>
      <c r="AB35" s="86" t="s">
        <v>47</v>
      </c>
    </row>
    <row r="36" spans="1:28" s="4" customFormat="1" ht="26.1" customHeight="1" x14ac:dyDescent="0.2">
      <c r="A36" s="657">
        <v>9</v>
      </c>
      <c r="B36" s="717" t="s">
        <v>258</v>
      </c>
      <c r="C36" s="717"/>
      <c r="D36" s="717"/>
      <c r="E36" s="638" t="s">
        <v>291</v>
      </c>
      <c r="F36" s="638"/>
      <c r="G36" s="639"/>
      <c r="H36" s="236">
        <f>SUM('Budget Detail-Other Costs'!O36:P36)</f>
        <v>0</v>
      </c>
      <c r="I36" s="237"/>
      <c r="J36" s="86" t="s">
        <v>47</v>
      </c>
      <c r="K36" s="86" t="s">
        <v>47</v>
      </c>
      <c r="L36" s="86" t="s">
        <v>47</v>
      </c>
      <c r="M36" s="86" t="s">
        <v>47</v>
      </c>
      <c r="N36" s="86" t="s">
        <v>47</v>
      </c>
      <c r="O36" s="742"/>
      <c r="P36" s="727"/>
      <c r="Q36" s="728"/>
      <c r="R36" s="729"/>
      <c r="S36" s="735"/>
      <c r="T36" s="736"/>
      <c r="U36" s="736"/>
      <c r="V36" s="739"/>
      <c r="W36" s="740"/>
      <c r="X36" s="86" t="s">
        <v>47</v>
      </c>
      <c r="Y36" s="86" t="s">
        <v>47</v>
      </c>
      <c r="Z36" s="86" t="s">
        <v>47</v>
      </c>
      <c r="AA36" s="86" t="s">
        <v>47</v>
      </c>
      <c r="AB36" s="86" t="s">
        <v>47</v>
      </c>
    </row>
    <row r="37" spans="1:28" s="4" customFormat="1" ht="26.1" customHeight="1" x14ac:dyDescent="0.2">
      <c r="A37" s="657"/>
      <c r="B37" s="717"/>
      <c r="C37" s="717"/>
      <c r="D37" s="717"/>
      <c r="E37" s="630" t="s">
        <v>247</v>
      </c>
      <c r="F37" s="630"/>
      <c r="G37" s="631"/>
      <c r="H37" s="628">
        <f>SUM('Budget Detail-Other Costs'!Q36:R36,'Budget Detail-Other Costs'!U36:V36,'Budget Detail-Other Costs'!Y36:Z36)</f>
        <v>0</v>
      </c>
      <c r="I37" s="629"/>
      <c r="J37" s="86" t="s">
        <v>47</v>
      </c>
      <c r="K37" s="86" t="s">
        <v>47</v>
      </c>
      <c r="L37" s="86" t="s">
        <v>47</v>
      </c>
      <c r="M37" s="86" t="s">
        <v>47</v>
      </c>
      <c r="N37" s="86" t="s">
        <v>47</v>
      </c>
      <c r="O37" s="742"/>
      <c r="P37" s="727"/>
      <c r="Q37" s="728"/>
      <c r="R37" s="729"/>
      <c r="S37" s="735"/>
      <c r="T37" s="736"/>
      <c r="U37" s="736"/>
      <c r="V37" s="739"/>
      <c r="W37" s="740"/>
      <c r="X37" s="86" t="s">
        <v>47</v>
      </c>
      <c r="Y37" s="86" t="s">
        <v>47</v>
      </c>
      <c r="Z37" s="86" t="s">
        <v>47</v>
      </c>
      <c r="AA37" s="86" t="s">
        <v>47</v>
      </c>
      <c r="AB37" s="86" t="s">
        <v>47</v>
      </c>
    </row>
    <row r="38" spans="1:28" s="4" customFormat="1" ht="26.1" customHeight="1" x14ac:dyDescent="0.2">
      <c r="A38" s="657"/>
      <c r="B38" s="717"/>
      <c r="C38" s="717"/>
      <c r="D38" s="717"/>
      <c r="E38" s="630" t="s">
        <v>248</v>
      </c>
      <c r="F38" s="630"/>
      <c r="G38" s="631"/>
      <c r="H38" s="628">
        <f>SUM('Budget Detail-Other Costs'!S36:T36,'Budget Detail-Other Costs'!W36:X36)</f>
        <v>0</v>
      </c>
      <c r="I38" s="629"/>
      <c r="J38" s="86" t="s">
        <v>47</v>
      </c>
      <c r="K38" s="86" t="s">
        <v>47</v>
      </c>
      <c r="L38" s="86" t="s">
        <v>47</v>
      </c>
      <c r="M38" s="86" t="s">
        <v>47</v>
      </c>
      <c r="N38" s="86" t="s">
        <v>47</v>
      </c>
      <c r="O38" s="743"/>
      <c r="P38" s="730"/>
      <c r="Q38" s="731"/>
      <c r="R38" s="732"/>
      <c r="S38" s="737"/>
      <c r="T38" s="738"/>
      <c r="U38" s="738"/>
      <c r="V38" s="715"/>
      <c r="W38" s="716"/>
      <c r="X38" s="86" t="s">
        <v>47</v>
      </c>
      <c r="Y38" s="86" t="s">
        <v>47</v>
      </c>
      <c r="Z38" s="86" t="s">
        <v>47</v>
      </c>
      <c r="AA38" s="86" t="s">
        <v>47</v>
      </c>
      <c r="AB38" s="86" t="s">
        <v>47</v>
      </c>
    </row>
    <row r="39" spans="1:28" s="4" customFormat="1" ht="26.1" customHeight="1" x14ac:dyDescent="0.2">
      <c r="A39" s="657">
        <v>10</v>
      </c>
      <c r="B39" s="660" t="s">
        <v>259</v>
      </c>
      <c r="C39" s="660"/>
      <c r="D39" s="660"/>
      <c r="E39" s="638" t="s">
        <v>291</v>
      </c>
      <c r="F39" s="638"/>
      <c r="G39" s="639"/>
      <c r="H39" s="236">
        <f>SUM(H12,H16,H19,H22,H26,H30,H33,H36)</f>
        <v>0</v>
      </c>
      <c r="I39" s="237"/>
      <c r="J39" s="26">
        <f>SUM(J12,J16,J19,J22,J26,J30,J33,J36)</f>
        <v>0</v>
      </c>
      <c r="K39" s="27">
        <f>SUM(K12,K16,K19,K22,K26,K30,K33,K36)</f>
        <v>0</v>
      </c>
      <c r="L39" s="27">
        <f>SUM(L12,L16,L19,L22,L26,L30,L33,L36)</f>
        <v>0</v>
      </c>
      <c r="M39" s="27">
        <f>SUM(M12,M16,M19,M22,M26,M30,M33,M36)</f>
        <v>0</v>
      </c>
      <c r="N39" s="27">
        <f>SUM(N12,N16,N19,N22,N26,N30,N33,N36)</f>
        <v>0</v>
      </c>
      <c r="O39" s="640">
        <v>5</v>
      </c>
      <c r="P39" s="641" t="s">
        <v>260</v>
      </c>
      <c r="Q39" s="641"/>
      <c r="R39" s="641"/>
      <c r="S39" s="672" t="s">
        <v>291</v>
      </c>
      <c r="T39" s="672"/>
      <c r="U39" s="673"/>
      <c r="V39" s="642">
        <f>SUM(V12)</f>
        <v>0</v>
      </c>
      <c r="W39" s="643"/>
      <c r="X39" s="36">
        <f>SUM(X12)</f>
        <v>0</v>
      </c>
      <c r="Y39" s="37">
        <f>SUM(Y12)</f>
        <v>0</v>
      </c>
      <c r="Z39" s="37">
        <f>SUM(Z12)</f>
        <v>0</v>
      </c>
      <c r="AA39" s="37">
        <f>SUM(AA12)</f>
        <v>0</v>
      </c>
      <c r="AB39" s="37">
        <f>SUM(AB12)</f>
        <v>0</v>
      </c>
    </row>
    <row r="40" spans="1:28" s="4" customFormat="1" ht="26.1" customHeight="1" x14ac:dyDescent="0.2">
      <c r="A40" s="657"/>
      <c r="B40" s="660"/>
      <c r="C40" s="660"/>
      <c r="D40" s="660"/>
      <c r="E40" s="638" t="s">
        <v>294</v>
      </c>
      <c r="F40" s="638"/>
      <c r="G40" s="639"/>
      <c r="H40" s="236">
        <f>SUM(H23,H27)</f>
        <v>0</v>
      </c>
      <c r="I40" s="237"/>
      <c r="J40" s="26">
        <f>SUM(J23,J27)</f>
        <v>0</v>
      </c>
      <c r="K40" s="27">
        <f>SUM(K23,K27)</f>
        <v>0</v>
      </c>
      <c r="L40" s="27">
        <f>SUM(L23,L27)</f>
        <v>0</v>
      </c>
      <c r="M40" s="27">
        <f>SUM(M23,M27)</f>
        <v>0</v>
      </c>
      <c r="N40" s="27">
        <f>SUM(N23,N27)</f>
        <v>0</v>
      </c>
      <c r="O40" s="640"/>
      <c r="P40" s="641"/>
      <c r="Q40" s="641"/>
      <c r="R40" s="641"/>
      <c r="S40" s="672" t="s">
        <v>294</v>
      </c>
      <c r="T40" s="672"/>
      <c r="U40" s="673"/>
      <c r="V40" s="642">
        <f>SUM(V14)</f>
        <v>0</v>
      </c>
      <c r="W40" s="643"/>
      <c r="X40" s="36">
        <f>SUM(X14)</f>
        <v>0</v>
      </c>
      <c r="Y40" s="37">
        <f>SUM(Y14)</f>
        <v>0</v>
      </c>
      <c r="Z40" s="37">
        <f>SUM(Z14)</f>
        <v>0</v>
      </c>
      <c r="AA40" s="37">
        <f>SUM(AA14)</f>
        <v>0</v>
      </c>
      <c r="AB40" s="37">
        <f>SUM(AB14)</f>
        <v>0</v>
      </c>
    </row>
    <row r="41" spans="1:28" s="4" customFormat="1" ht="26.1" customHeight="1" x14ac:dyDescent="0.2">
      <c r="A41" s="657"/>
      <c r="B41" s="660"/>
      <c r="C41" s="660"/>
      <c r="D41" s="660"/>
      <c r="E41" s="630" t="s">
        <v>247</v>
      </c>
      <c r="F41" s="630"/>
      <c r="G41" s="631"/>
      <c r="H41" s="628">
        <f>SUM(H13,H17,H20,H24,H28,H31,H34,H37)</f>
        <v>0</v>
      </c>
      <c r="I41" s="629"/>
      <c r="J41" s="24">
        <f>SUM(J13,J17,J20,J24,J28,J31,J34,J37)</f>
        <v>0</v>
      </c>
      <c r="K41" s="25">
        <f>SUM(K13,K17,K20,K24,K28,K31,K34,K37)</f>
        <v>0</v>
      </c>
      <c r="L41" s="25">
        <f>SUM(L13,L17,L20,L24,L28,L31,L34,L37)</f>
        <v>0</v>
      </c>
      <c r="M41" s="25">
        <f>SUM(M13,M17,M20,M24,M28,M31,M34,M37)</f>
        <v>0</v>
      </c>
      <c r="N41" s="25">
        <f>SUM(N13,N17,N20,N24,N28,N31,N34,N37)</f>
        <v>0</v>
      </c>
      <c r="O41" s="640"/>
      <c r="P41" s="641"/>
      <c r="Q41" s="641"/>
      <c r="R41" s="641"/>
      <c r="S41" s="644" t="s">
        <v>247</v>
      </c>
      <c r="T41" s="644"/>
      <c r="U41" s="645"/>
      <c r="V41" s="628">
        <f>SUM(V19,V26,V33)</f>
        <v>0</v>
      </c>
      <c r="W41" s="646"/>
      <c r="X41" s="28">
        <f>SUM(X19,X26,X33)</f>
        <v>0</v>
      </c>
      <c r="Y41" s="25">
        <f>SUM(Y19,Y26,Y33)</f>
        <v>0</v>
      </c>
      <c r="Z41" s="25">
        <f>SUM(Z19,Z26,Z33)</f>
        <v>0</v>
      </c>
      <c r="AA41" s="25">
        <f>SUM(AA19,AA26,AA33)</f>
        <v>0</v>
      </c>
      <c r="AB41" s="25">
        <f>SUM(AB19,AB26,AB33)</f>
        <v>0</v>
      </c>
    </row>
    <row r="42" spans="1:28" s="4" customFormat="1" ht="26.1" customHeight="1" x14ac:dyDescent="0.2">
      <c r="A42" s="657"/>
      <c r="B42" s="660"/>
      <c r="C42" s="660"/>
      <c r="D42" s="660"/>
      <c r="E42" s="630" t="s">
        <v>248</v>
      </c>
      <c r="F42" s="630"/>
      <c r="G42" s="631"/>
      <c r="H42" s="628">
        <f>SUM(H14,H15,H18,H21,H25,H29,H32,H35,H38)</f>
        <v>0</v>
      </c>
      <c r="I42" s="629"/>
      <c r="J42" s="24">
        <f>SUM(J14,J15,J18,J21,J25,J29,J32,J35,J38)</f>
        <v>0</v>
      </c>
      <c r="K42" s="25">
        <f>SUM(K14,K15,K18,K21,K25,K29,K32,K35,K38)</f>
        <v>0</v>
      </c>
      <c r="L42" s="25">
        <f>SUM(L14,L15,L18,L21,L25,L29,L32,L35,L38)</f>
        <v>0</v>
      </c>
      <c r="M42" s="25">
        <f>SUM(M14,M15,M18,M21,M25,M29,M32,M35,M38)</f>
        <v>0</v>
      </c>
      <c r="N42" s="25">
        <f>SUM(N14,N15,N18,N21,N25,N29,N32,N35,N38)</f>
        <v>0</v>
      </c>
      <c r="O42" s="640"/>
      <c r="P42" s="641"/>
      <c r="Q42" s="641"/>
      <c r="R42" s="641"/>
      <c r="S42" s="644" t="s">
        <v>248</v>
      </c>
      <c r="T42" s="644"/>
      <c r="U42" s="645"/>
      <c r="V42" s="628">
        <f>SUM(V22,V30)</f>
        <v>0</v>
      </c>
      <c r="W42" s="646"/>
      <c r="X42" s="28">
        <f>SUM(X22,X30)</f>
        <v>0</v>
      </c>
      <c r="Y42" s="25">
        <f>SUM(Y22,Y30)</f>
        <v>0</v>
      </c>
      <c r="Z42" s="25">
        <f>SUM(Z22,Z30)</f>
        <v>0</v>
      </c>
      <c r="AA42" s="25">
        <f>SUM(AA22,AA30)</f>
        <v>0</v>
      </c>
      <c r="AB42" s="25">
        <f>SUM(AB22,AB30)</f>
        <v>0</v>
      </c>
    </row>
    <row r="43" spans="1:28" s="4" customFormat="1" ht="15" customHeight="1" x14ac:dyDescent="0.2">
      <c r="A43" s="651" t="s">
        <v>261</v>
      </c>
      <c r="B43" s="652"/>
      <c r="C43" s="652"/>
      <c r="D43" s="653"/>
      <c r="E43" s="674" t="s">
        <v>262</v>
      </c>
      <c r="F43" s="674"/>
      <c r="G43" s="675"/>
      <c r="H43" s="632" t="str">
        <f>IF(H39="","",IF(SUM(H39,H40,H41)=SUM(V39,V40,V41),"",(SUM(H39,H40,H41)-SUM(V39,V40,V41))))</f>
        <v/>
      </c>
      <c r="I43" s="633"/>
      <c r="J43" s="633"/>
      <c r="K43" s="633"/>
      <c r="L43" s="633"/>
      <c r="M43" s="633"/>
      <c r="N43" s="633"/>
      <c r="O43" s="633"/>
      <c r="P43" s="633"/>
      <c r="Q43" s="633"/>
      <c r="R43" s="633"/>
      <c r="S43" s="633"/>
      <c r="T43" s="633"/>
      <c r="U43" s="633"/>
      <c r="V43" s="633"/>
      <c r="W43" s="633"/>
      <c r="X43" s="633"/>
      <c r="Y43" s="633"/>
      <c r="Z43" s="633"/>
      <c r="AA43" s="633"/>
      <c r="AB43" s="634"/>
    </row>
    <row r="44" spans="1:28" s="4" customFormat="1" ht="15" customHeight="1" x14ac:dyDescent="0.2">
      <c r="A44" s="654"/>
      <c r="B44" s="655"/>
      <c r="C44" s="655"/>
      <c r="D44" s="656"/>
      <c r="E44" s="661" t="s">
        <v>263</v>
      </c>
      <c r="F44" s="661"/>
      <c r="G44" s="662"/>
      <c r="H44" s="666" t="str">
        <f>IF(H39="","",IF((H42=V42),"",(H42-V42)))</f>
        <v/>
      </c>
      <c r="I44" s="667"/>
      <c r="J44" s="667"/>
      <c r="K44" s="667"/>
      <c r="L44" s="667"/>
      <c r="M44" s="667"/>
      <c r="N44" s="667"/>
      <c r="O44" s="667"/>
      <c r="P44" s="667"/>
      <c r="Q44" s="667"/>
      <c r="R44" s="667"/>
      <c r="S44" s="667"/>
      <c r="T44" s="667"/>
      <c r="U44" s="667"/>
      <c r="V44" s="667"/>
      <c r="W44" s="667"/>
      <c r="X44" s="667"/>
      <c r="Y44" s="667"/>
      <c r="Z44" s="667"/>
      <c r="AA44" s="667"/>
      <c r="AB44" s="668"/>
    </row>
    <row r="45" spans="1:28" s="4" customFormat="1" ht="12.75" customHeight="1" x14ac:dyDescent="0.2">
      <c r="A45" s="540" t="s">
        <v>118</v>
      </c>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row>
    <row r="46" spans="1:28" s="4" customFormat="1" ht="25.5" customHeight="1" x14ac:dyDescent="0.2">
      <c r="A46" s="658">
        <v>11</v>
      </c>
      <c r="B46" s="659" t="s">
        <v>264</v>
      </c>
      <c r="C46" s="659"/>
      <c r="D46" s="659"/>
      <c r="E46" s="638" t="s">
        <v>291</v>
      </c>
      <c r="F46" s="638"/>
      <c r="G46" s="639"/>
      <c r="H46" s="236">
        <f>SUM('Budget Detail-Personnel'!M46:N46)</f>
        <v>0</v>
      </c>
      <c r="I46" s="237"/>
      <c r="J46" s="86" t="s">
        <v>47</v>
      </c>
      <c r="K46" s="86" t="s">
        <v>47</v>
      </c>
      <c r="L46" s="86" t="s">
        <v>47</v>
      </c>
      <c r="M46" s="86" t="s">
        <v>47</v>
      </c>
      <c r="N46" s="86" t="s">
        <v>47</v>
      </c>
      <c r="O46" s="669">
        <v>6</v>
      </c>
      <c r="P46" s="677" t="s">
        <v>292</v>
      </c>
      <c r="Q46" s="678"/>
      <c r="R46" s="679"/>
      <c r="S46" s="707" t="s">
        <v>291</v>
      </c>
      <c r="T46" s="708"/>
      <c r="U46" s="709"/>
      <c r="V46" s="689">
        <f>SUM('Budget Detail-Personnel'!M46:N46,'Budget Detail-Vol Exp'!M23:N23,'Budget Detail-Subcontracts'!O22:P22,'Budget Detail-Catered Food'!O22:P22,'Budget Detail-Raw Food'!M20:N20,'Budget Detail-Space'!O23:P23,'Budget Detail-Other Costs'!O38:P38)</f>
        <v>0</v>
      </c>
      <c r="W46" s="690"/>
      <c r="X46" s="86" t="s">
        <v>47</v>
      </c>
      <c r="Y46" s="86" t="s">
        <v>47</v>
      </c>
      <c r="Z46" s="86" t="s">
        <v>47</v>
      </c>
      <c r="AA46" s="86" t="s">
        <v>47</v>
      </c>
      <c r="AB46" s="86" t="s">
        <v>47</v>
      </c>
    </row>
    <row r="47" spans="1:28" s="4" customFormat="1" ht="25.5" customHeight="1" x14ac:dyDescent="0.2">
      <c r="A47" s="658"/>
      <c r="B47" s="659"/>
      <c r="C47" s="659"/>
      <c r="D47" s="659"/>
      <c r="E47" s="630" t="s">
        <v>247</v>
      </c>
      <c r="F47" s="630"/>
      <c r="G47" s="631"/>
      <c r="H47" s="628">
        <f>SUM('Budget Detail-Personnel'!O46:P46,'Budget Detail-Personnel'!S46:T46,'Budget Detail-Personnel'!W46:X46)</f>
        <v>0</v>
      </c>
      <c r="I47" s="629"/>
      <c r="J47" s="86" t="s">
        <v>47</v>
      </c>
      <c r="K47" s="86" t="s">
        <v>47</v>
      </c>
      <c r="L47" s="86" t="s">
        <v>47</v>
      </c>
      <c r="M47" s="86" t="s">
        <v>47</v>
      </c>
      <c r="N47" s="86" t="s">
        <v>47</v>
      </c>
      <c r="O47" s="670"/>
      <c r="P47" s="680"/>
      <c r="Q47" s="681"/>
      <c r="R47" s="682"/>
      <c r="S47" s="744"/>
      <c r="T47" s="745"/>
      <c r="U47" s="746"/>
      <c r="V47" s="691"/>
      <c r="W47" s="692"/>
      <c r="X47" s="86" t="s">
        <v>47</v>
      </c>
      <c r="Y47" s="86" t="s">
        <v>47</v>
      </c>
      <c r="Z47" s="86" t="s">
        <v>47</v>
      </c>
      <c r="AA47" s="86" t="s">
        <v>47</v>
      </c>
      <c r="AB47" s="86" t="s">
        <v>47</v>
      </c>
    </row>
    <row r="48" spans="1:28" s="4" customFormat="1" ht="25.5" customHeight="1" x14ac:dyDescent="0.2">
      <c r="A48" s="658"/>
      <c r="B48" s="659"/>
      <c r="C48" s="659"/>
      <c r="D48" s="659"/>
      <c r="E48" s="630" t="s">
        <v>248</v>
      </c>
      <c r="F48" s="630"/>
      <c r="G48" s="631"/>
      <c r="H48" s="628">
        <f>SUM('Budget Detail-Personnel'!Q46:R46,'Budget Detail-Personnel'!U46:V46)</f>
        <v>0</v>
      </c>
      <c r="I48" s="629"/>
      <c r="J48" s="86" t="s">
        <v>47</v>
      </c>
      <c r="K48" s="86" t="s">
        <v>47</v>
      </c>
      <c r="L48" s="86" t="s">
        <v>47</v>
      </c>
      <c r="M48" s="86" t="s">
        <v>47</v>
      </c>
      <c r="N48" s="86" t="s">
        <v>47</v>
      </c>
      <c r="O48" s="670"/>
      <c r="P48" s="680"/>
      <c r="Q48" s="681"/>
      <c r="R48" s="682"/>
      <c r="S48" s="744"/>
      <c r="T48" s="745"/>
      <c r="U48" s="746"/>
      <c r="V48" s="691"/>
      <c r="W48" s="692"/>
      <c r="X48" s="86" t="s">
        <v>47</v>
      </c>
      <c r="Y48" s="86" t="s">
        <v>47</v>
      </c>
      <c r="Z48" s="86" t="s">
        <v>47</v>
      </c>
      <c r="AA48" s="86" t="s">
        <v>47</v>
      </c>
      <c r="AB48" s="86" t="s">
        <v>47</v>
      </c>
    </row>
    <row r="49" spans="1:28" s="4" customFormat="1" ht="26.1" customHeight="1" x14ac:dyDescent="0.2">
      <c r="A49" s="110">
        <v>12</v>
      </c>
      <c r="B49" s="659" t="s">
        <v>249</v>
      </c>
      <c r="C49" s="659"/>
      <c r="D49" s="659"/>
      <c r="E49" s="630" t="s">
        <v>248</v>
      </c>
      <c r="F49" s="630"/>
      <c r="G49" s="631"/>
      <c r="H49" s="628">
        <f>SUM('Budget Detail-Volunteers'!P24:Q24,'Budget Detail-Volunteers'!R24:S24)</f>
        <v>0</v>
      </c>
      <c r="I49" s="629"/>
      <c r="J49" s="86" t="s">
        <v>47</v>
      </c>
      <c r="K49" s="86" t="s">
        <v>47</v>
      </c>
      <c r="L49" s="86" t="s">
        <v>47</v>
      </c>
      <c r="M49" s="86" t="s">
        <v>47</v>
      </c>
      <c r="N49" s="86" t="s">
        <v>47</v>
      </c>
      <c r="O49" s="670"/>
      <c r="P49" s="680"/>
      <c r="Q49" s="681"/>
      <c r="R49" s="682"/>
      <c r="S49" s="744"/>
      <c r="T49" s="745"/>
      <c r="U49" s="746"/>
      <c r="V49" s="691"/>
      <c r="W49" s="692"/>
      <c r="X49" s="86" t="s">
        <v>47</v>
      </c>
      <c r="Y49" s="86" t="s">
        <v>47</v>
      </c>
      <c r="Z49" s="86" t="s">
        <v>47</v>
      </c>
      <c r="AA49" s="86" t="s">
        <v>47</v>
      </c>
      <c r="AB49" s="86" t="s">
        <v>47</v>
      </c>
    </row>
    <row r="50" spans="1:28" s="4" customFormat="1" ht="25.5" customHeight="1" x14ac:dyDescent="0.2">
      <c r="A50" s="658">
        <v>13</v>
      </c>
      <c r="B50" s="659" t="s">
        <v>250</v>
      </c>
      <c r="C50" s="659"/>
      <c r="D50" s="659"/>
      <c r="E50" s="638" t="s">
        <v>291</v>
      </c>
      <c r="F50" s="638"/>
      <c r="G50" s="639"/>
      <c r="H50" s="236">
        <f>SUM('Budget Detail-Vol Exp'!M23:N23)</f>
        <v>0</v>
      </c>
      <c r="I50" s="237"/>
      <c r="J50" s="86" t="s">
        <v>47</v>
      </c>
      <c r="K50" s="86" t="s">
        <v>47</v>
      </c>
      <c r="L50" s="86" t="s">
        <v>47</v>
      </c>
      <c r="M50" s="86" t="s">
        <v>47</v>
      </c>
      <c r="N50" s="86" t="s">
        <v>47</v>
      </c>
      <c r="O50" s="670"/>
      <c r="P50" s="680"/>
      <c r="Q50" s="681"/>
      <c r="R50" s="682"/>
      <c r="S50" s="744"/>
      <c r="T50" s="745"/>
      <c r="U50" s="746"/>
      <c r="V50" s="691"/>
      <c r="W50" s="692"/>
      <c r="X50" s="86" t="s">
        <v>47</v>
      </c>
      <c r="Y50" s="86" t="s">
        <v>47</v>
      </c>
      <c r="Z50" s="86" t="s">
        <v>47</v>
      </c>
      <c r="AA50" s="86" t="s">
        <v>47</v>
      </c>
      <c r="AB50" s="86" t="s">
        <v>47</v>
      </c>
    </row>
    <row r="51" spans="1:28" s="4" customFormat="1" ht="25.5" customHeight="1" x14ac:dyDescent="0.2">
      <c r="A51" s="658"/>
      <c r="B51" s="659"/>
      <c r="C51" s="659"/>
      <c r="D51" s="659"/>
      <c r="E51" s="630" t="s">
        <v>247</v>
      </c>
      <c r="F51" s="630"/>
      <c r="G51" s="631"/>
      <c r="H51" s="628">
        <f>SUM('Budget Detail-Vol Exp'!O23:P23,'Budget Detail-Vol Exp'!S23:T23,'Budget Detail-Vol Exp'!W23:X23)</f>
        <v>0</v>
      </c>
      <c r="I51" s="629"/>
      <c r="J51" s="86" t="s">
        <v>47</v>
      </c>
      <c r="K51" s="86" t="s">
        <v>47</v>
      </c>
      <c r="L51" s="86" t="s">
        <v>47</v>
      </c>
      <c r="M51" s="86" t="s">
        <v>47</v>
      </c>
      <c r="N51" s="86" t="s">
        <v>47</v>
      </c>
      <c r="O51" s="670"/>
      <c r="P51" s="680"/>
      <c r="Q51" s="681"/>
      <c r="R51" s="682"/>
      <c r="S51" s="744"/>
      <c r="T51" s="745"/>
      <c r="U51" s="746"/>
      <c r="V51" s="691"/>
      <c r="W51" s="692"/>
      <c r="X51" s="86" t="s">
        <v>47</v>
      </c>
      <c r="Y51" s="86" t="s">
        <v>47</v>
      </c>
      <c r="Z51" s="86" t="s">
        <v>47</v>
      </c>
      <c r="AA51" s="86" t="s">
        <v>47</v>
      </c>
      <c r="AB51" s="86" t="s">
        <v>47</v>
      </c>
    </row>
    <row r="52" spans="1:28" s="4" customFormat="1" ht="25.5" customHeight="1" x14ac:dyDescent="0.2">
      <c r="A52" s="658"/>
      <c r="B52" s="659"/>
      <c r="C52" s="659"/>
      <c r="D52" s="659"/>
      <c r="E52" s="630" t="s">
        <v>248</v>
      </c>
      <c r="F52" s="630"/>
      <c r="G52" s="631"/>
      <c r="H52" s="628">
        <f>SUM('Budget Detail-Vol Exp'!Q23:R23,'Budget Detail-Vol Exp'!U23:V23)</f>
        <v>0</v>
      </c>
      <c r="I52" s="629"/>
      <c r="J52" s="86" t="s">
        <v>47</v>
      </c>
      <c r="K52" s="86" t="s">
        <v>47</v>
      </c>
      <c r="L52" s="86" t="s">
        <v>47</v>
      </c>
      <c r="M52" s="86" t="s">
        <v>47</v>
      </c>
      <c r="N52" s="86" t="s">
        <v>47</v>
      </c>
      <c r="O52" s="671"/>
      <c r="P52" s="683"/>
      <c r="Q52" s="684"/>
      <c r="R52" s="685"/>
      <c r="S52" s="710"/>
      <c r="T52" s="711"/>
      <c r="U52" s="712"/>
      <c r="V52" s="693"/>
      <c r="W52" s="694"/>
      <c r="X52" s="86" t="s">
        <v>47</v>
      </c>
      <c r="Y52" s="86" t="s">
        <v>47</v>
      </c>
      <c r="Z52" s="86" t="s">
        <v>47</v>
      </c>
      <c r="AA52" s="86" t="s">
        <v>47</v>
      </c>
      <c r="AB52" s="86" t="s">
        <v>47</v>
      </c>
    </row>
    <row r="53" spans="1:28" s="4" customFormat="1" ht="25.5" customHeight="1" x14ac:dyDescent="0.2">
      <c r="A53" s="657">
        <v>14</v>
      </c>
      <c r="B53" s="717" t="s">
        <v>310</v>
      </c>
      <c r="C53" s="717"/>
      <c r="D53" s="717"/>
      <c r="E53" s="638" t="s">
        <v>291</v>
      </c>
      <c r="F53" s="638"/>
      <c r="G53" s="639"/>
      <c r="H53" s="236">
        <f>SUM('Budget Detail-Subcontracts'!O22:P22)</f>
        <v>0</v>
      </c>
      <c r="I53" s="237"/>
      <c r="J53" s="86" t="s">
        <v>47</v>
      </c>
      <c r="K53" s="86" t="s">
        <v>47</v>
      </c>
      <c r="L53" s="86" t="s">
        <v>47</v>
      </c>
      <c r="M53" s="86" t="s">
        <v>47</v>
      </c>
      <c r="N53" s="86" t="s">
        <v>47</v>
      </c>
      <c r="O53" s="640">
        <v>7</v>
      </c>
      <c r="P53" s="676" t="s">
        <v>252</v>
      </c>
      <c r="Q53" s="676"/>
      <c r="R53" s="676"/>
      <c r="S53" s="630" t="s">
        <v>247</v>
      </c>
      <c r="T53" s="630"/>
      <c r="U53" s="631"/>
      <c r="V53" s="663">
        <f>SUM('Budget Detail-Personnel'!O46:P46,'Budget Detail-Vol Exp'!O23:P23,'Budget Detail-Subcontracts'!Q22:R22,'Budget Detail-Catered Food'!S22:T22,'Budget Detail-Raw Food'!Q20:R20,'Budget Detail-Space'!Q23:R23,'Budget Detail-Other Costs'!Q38:R38)</f>
        <v>0</v>
      </c>
      <c r="W53" s="664"/>
      <c r="X53" s="86" t="s">
        <v>47</v>
      </c>
      <c r="Y53" s="86" t="s">
        <v>47</v>
      </c>
      <c r="Z53" s="86" t="s">
        <v>47</v>
      </c>
      <c r="AA53" s="86" t="s">
        <v>47</v>
      </c>
      <c r="AB53" s="86" t="s">
        <v>47</v>
      </c>
    </row>
    <row r="54" spans="1:28" s="4" customFormat="1" ht="25.5" customHeight="1" x14ac:dyDescent="0.2">
      <c r="A54" s="657"/>
      <c r="B54" s="717"/>
      <c r="C54" s="717"/>
      <c r="D54" s="717"/>
      <c r="E54" s="630" t="s">
        <v>247</v>
      </c>
      <c r="F54" s="630"/>
      <c r="G54" s="631"/>
      <c r="H54" s="628">
        <f>SUM('Budget Detail-Subcontracts'!Q22:R22,'Budget Detail-Subcontracts'!U22:V22,'Budget Detail-Subcontracts'!Y22:Z22)</f>
        <v>0</v>
      </c>
      <c r="I54" s="629"/>
      <c r="J54" s="86" t="s">
        <v>47</v>
      </c>
      <c r="K54" s="86" t="s">
        <v>47</v>
      </c>
      <c r="L54" s="86" t="s">
        <v>47</v>
      </c>
      <c r="M54" s="86" t="s">
        <v>47</v>
      </c>
      <c r="N54" s="86" t="s">
        <v>47</v>
      </c>
      <c r="O54" s="640"/>
      <c r="P54" s="676"/>
      <c r="Q54" s="676"/>
      <c r="R54" s="676"/>
      <c r="S54" s="630"/>
      <c r="T54" s="630"/>
      <c r="U54" s="631"/>
      <c r="V54" s="663"/>
      <c r="W54" s="664"/>
      <c r="X54" s="86" t="s">
        <v>47</v>
      </c>
      <c r="Y54" s="86" t="s">
        <v>47</v>
      </c>
      <c r="Z54" s="86" t="s">
        <v>47</v>
      </c>
      <c r="AA54" s="86" t="s">
        <v>47</v>
      </c>
      <c r="AB54" s="86" t="s">
        <v>47</v>
      </c>
    </row>
    <row r="55" spans="1:28" s="4" customFormat="1" ht="25.5" customHeight="1" x14ac:dyDescent="0.2">
      <c r="A55" s="657"/>
      <c r="B55" s="717"/>
      <c r="C55" s="717"/>
      <c r="D55" s="717"/>
      <c r="E55" s="630" t="s">
        <v>248</v>
      </c>
      <c r="F55" s="630"/>
      <c r="G55" s="631"/>
      <c r="H55" s="628">
        <f>SUM('Budget Detail-Subcontracts'!S22:T22,'Budget Detail-Subcontracts'!W22:X22)</f>
        <v>0</v>
      </c>
      <c r="I55" s="629"/>
      <c r="J55" s="86" t="s">
        <v>47</v>
      </c>
      <c r="K55" s="86" t="s">
        <v>47</v>
      </c>
      <c r="L55" s="86" t="s">
        <v>47</v>
      </c>
      <c r="M55" s="86" t="s">
        <v>47</v>
      </c>
      <c r="N55" s="86" t="s">
        <v>47</v>
      </c>
      <c r="O55" s="640"/>
      <c r="P55" s="676"/>
      <c r="Q55" s="676"/>
      <c r="R55" s="676"/>
      <c r="S55" s="630"/>
      <c r="T55" s="630"/>
      <c r="U55" s="631"/>
      <c r="V55" s="663"/>
      <c r="W55" s="664"/>
      <c r="X55" s="86" t="s">
        <v>47</v>
      </c>
      <c r="Y55" s="86" t="s">
        <v>47</v>
      </c>
      <c r="Z55" s="86" t="s">
        <v>47</v>
      </c>
      <c r="AA55" s="86" t="s">
        <v>47</v>
      </c>
      <c r="AB55" s="86" t="s">
        <v>47</v>
      </c>
    </row>
    <row r="56" spans="1:28" s="4" customFormat="1" ht="25.5" customHeight="1" x14ac:dyDescent="0.2">
      <c r="A56" s="657">
        <v>15</v>
      </c>
      <c r="B56" s="659" t="s">
        <v>311</v>
      </c>
      <c r="C56" s="659"/>
      <c r="D56" s="659"/>
      <c r="E56" s="638" t="s">
        <v>291</v>
      </c>
      <c r="F56" s="638"/>
      <c r="G56" s="639"/>
      <c r="H56" s="236">
        <f>SUM('Budget Detail-Catered Food'!O22:P22)</f>
        <v>0</v>
      </c>
      <c r="I56" s="237"/>
      <c r="J56" s="86" t="s">
        <v>47</v>
      </c>
      <c r="K56" s="86" t="s">
        <v>47</v>
      </c>
      <c r="L56" s="86" t="s">
        <v>47</v>
      </c>
      <c r="M56" s="86" t="s">
        <v>47</v>
      </c>
      <c r="N56" s="86" t="s">
        <v>47</v>
      </c>
      <c r="O56" s="640"/>
      <c r="P56" s="676"/>
      <c r="Q56" s="676"/>
      <c r="R56" s="676"/>
      <c r="S56" s="630" t="s">
        <v>248</v>
      </c>
      <c r="T56" s="630"/>
      <c r="U56" s="631"/>
      <c r="V56" s="663">
        <f>SUM('Budget Detail-Personnel'!Q46:R46,'Budget Detail-Volunteers'!P24:Q24,'Budget Detail-Vol Exp'!Q23:R23,'Budget Detail-Subcontracts'!S22:T22,'Budget Detail-Catered Food'!U22:V22,'Budget Detail-Raw Food'!S20:T20,'Budget Detail-Space'!S23:T23,'Budget Detail-Other Costs'!S38:T38)</f>
        <v>0</v>
      </c>
      <c r="W56" s="664"/>
      <c r="X56" s="86" t="s">
        <v>47</v>
      </c>
      <c r="Y56" s="86" t="s">
        <v>47</v>
      </c>
      <c r="Z56" s="86" t="s">
        <v>47</v>
      </c>
      <c r="AA56" s="86" t="s">
        <v>47</v>
      </c>
      <c r="AB56" s="86" t="s">
        <v>47</v>
      </c>
    </row>
    <row r="57" spans="1:28" s="4" customFormat="1" ht="25.5" customHeight="1" x14ac:dyDescent="0.2">
      <c r="A57" s="657"/>
      <c r="B57" s="659"/>
      <c r="C57" s="659"/>
      <c r="D57" s="659"/>
      <c r="E57" s="630" t="s">
        <v>247</v>
      </c>
      <c r="F57" s="630"/>
      <c r="G57" s="631"/>
      <c r="H57" s="628">
        <f>SUM('Budget Detail-Catered Food'!S22:T22,'Budget Detail-Catered Food'!W22:X22,'Budget Detail-Catered Food'!AA22:AB22)</f>
        <v>0</v>
      </c>
      <c r="I57" s="629"/>
      <c r="J57" s="86" t="s">
        <v>47</v>
      </c>
      <c r="K57" s="86" t="s">
        <v>47</v>
      </c>
      <c r="L57" s="86" t="s">
        <v>47</v>
      </c>
      <c r="M57" s="86" t="s">
        <v>47</v>
      </c>
      <c r="N57" s="86" t="s">
        <v>47</v>
      </c>
      <c r="O57" s="640"/>
      <c r="P57" s="676"/>
      <c r="Q57" s="676"/>
      <c r="R57" s="676"/>
      <c r="S57" s="630"/>
      <c r="T57" s="630"/>
      <c r="U57" s="631"/>
      <c r="V57" s="663"/>
      <c r="W57" s="664"/>
      <c r="X57" s="86" t="s">
        <v>47</v>
      </c>
      <c r="Y57" s="86" t="s">
        <v>47</v>
      </c>
      <c r="Z57" s="86" t="s">
        <v>47</v>
      </c>
      <c r="AA57" s="86" t="s">
        <v>47</v>
      </c>
      <c r="AB57" s="86" t="s">
        <v>47</v>
      </c>
    </row>
    <row r="58" spans="1:28" s="4" customFormat="1" ht="25.5" customHeight="1" x14ac:dyDescent="0.2">
      <c r="A58" s="657"/>
      <c r="B58" s="659"/>
      <c r="C58" s="659"/>
      <c r="D58" s="659"/>
      <c r="E58" s="630" t="s">
        <v>248</v>
      </c>
      <c r="F58" s="630"/>
      <c r="G58" s="631"/>
      <c r="H58" s="628">
        <f>SUM('Budget Detail-Catered Food'!U22:V22,'Budget Detail-Catered Food'!Y22:Z22)</f>
        <v>0</v>
      </c>
      <c r="I58" s="629"/>
      <c r="J58" s="86" t="s">
        <v>47</v>
      </c>
      <c r="K58" s="86" t="s">
        <v>47</v>
      </c>
      <c r="L58" s="86" t="s">
        <v>47</v>
      </c>
      <c r="M58" s="86" t="s">
        <v>47</v>
      </c>
      <c r="N58" s="86" t="s">
        <v>47</v>
      </c>
      <c r="O58" s="640"/>
      <c r="P58" s="676"/>
      <c r="Q58" s="676"/>
      <c r="R58" s="676"/>
      <c r="S58" s="630"/>
      <c r="T58" s="630"/>
      <c r="U58" s="631"/>
      <c r="V58" s="663"/>
      <c r="W58" s="664"/>
      <c r="X58" s="86" t="s">
        <v>47</v>
      </c>
      <c r="Y58" s="86" t="s">
        <v>47</v>
      </c>
      <c r="Z58" s="86" t="s">
        <v>47</v>
      </c>
      <c r="AA58" s="86" t="s">
        <v>47</v>
      </c>
      <c r="AB58" s="86" t="s">
        <v>47</v>
      </c>
    </row>
    <row r="59" spans="1:28" s="4" customFormat="1" ht="25.5" customHeight="1" x14ac:dyDescent="0.2">
      <c r="A59" s="657">
        <v>16</v>
      </c>
      <c r="B59" s="717" t="s">
        <v>253</v>
      </c>
      <c r="C59" s="717"/>
      <c r="D59" s="717"/>
      <c r="E59" s="638" t="s">
        <v>291</v>
      </c>
      <c r="F59" s="638"/>
      <c r="G59" s="639"/>
      <c r="H59" s="236">
        <f>SUM('Budget Detail-Raw Food'!M20:N20)</f>
        <v>0</v>
      </c>
      <c r="I59" s="237"/>
      <c r="J59" s="86" t="s">
        <v>47</v>
      </c>
      <c r="K59" s="86" t="s">
        <v>47</v>
      </c>
      <c r="L59" s="86" t="s">
        <v>47</v>
      </c>
      <c r="M59" s="86" t="s">
        <v>47</v>
      </c>
      <c r="N59" s="86" t="s">
        <v>47</v>
      </c>
      <c r="O59" s="640">
        <v>8</v>
      </c>
      <c r="P59" s="676" t="s">
        <v>254</v>
      </c>
      <c r="Q59" s="676"/>
      <c r="R59" s="676"/>
      <c r="S59" s="630" t="s">
        <v>247</v>
      </c>
      <c r="T59" s="630"/>
      <c r="U59" s="631"/>
      <c r="V59" s="663">
        <f>SUM('Budget Detail-Personnel'!S46:T46,'Budget Detail-Vol Exp'!S23:T23,'Budget Detail-Subcontracts'!U22:V22,'Budget Detail-Catered Food'!W22:X22,'Budget Detail-Raw Food'!U20:V20,'Budget Detail-Space'!U23:V23,'Budget Detail-Other Costs'!U38:V38)</f>
        <v>0</v>
      </c>
      <c r="W59" s="664"/>
      <c r="X59" s="86" t="s">
        <v>47</v>
      </c>
      <c r="Y59" s="86" t="s">
        <v>47</v>
      </c>
      <c r="Z59" s="86" t="s">
        <v>47</v>
      </c>
      <c r="AA59" s="86" t="s">
        <v>47</v>
      </c>
      <c r="AB59" s="86" t="s">
        <v>47</v>
      </c>
    </row>
    <row r="60" spans="1:28" s="4" customFormat="1" ht="25.5" customHeight="1" x14ac:dyDescent="0.2">
      <c r="A60" s="657"/>
      <c r="B60" s="717"/>
      <c r="C60" s="717"/>
      <c r="D60" s="717"/>
      <c r="E60" s="630" t="s">
        <v>247</v>
      </c>
      <c r="F60" s="630"/>
      <c r="G60" s="631"/>
      <c r="H60" s="628">
        <f>SUM('Budget Detail-Raw Food'!Q20:R20,'Budget Detail-Raw Food'!U20:V20,'Budget Detail-Raw Food'!Y20:Z20)</f>
        <v>0</v>
      </c>
      <c r="I60" s="629"/>
      <c r="J60" s="86" t="s">
        <v>47</v>
      </c>
      <c r="K60" s="86" t="s">
        <v>47</v>
      </c>
      <c r="L60" s="86" t="s">
        <v>47</v>
      </c>
      <c r="M60" s="86" t="s">
        <v>47</v>
      </c>
      <c r="N60" s="86" t="s">
        <v>47</v>
      </c>
      <c r="O60" s="640"/>
      <c r="P60" s="676"/>
      <c r="Q60" s="676"/>
      <c r="R60" s="676"/>
      <c r="S60" s="630"/>
      <c r="T60" s="630"/>
      <c r="U60" s="631"/>
      <c r="V60" s="663"/>
      <c r="W60" s="664"/>
      <c r="X60" s="86" t="s">
        <v>47</v>
      </c>
      <c r="Y60" s="86" t="s">
        <v>47</v>
      </c>
      <c r="Z60" s="86" t="s">
        <v>47</v>
      </c>
      <c r="AA60" s="86" t="s">
        <v>47</v>
      </c>
      <c r="AB60" s="86" t="s">
        <v>47</v>
      </c>
    </row>
    <row r="61" spans="1:28" s="4" customFormat="1" ht="25.5" customHeight="1" x14ac:dyDescent="0.2">
      <c r="A61" s="657"/>
      <c r="B61" s="717"/>
      <c r="C61" s="717"/>
      <c r="D61" s="717"/>
      <c r="E61" s="630" t="s">
        <v>248</v>
      </c>
      <c r="F61" s="630"/>
      <c r="G61" s="631"/>
      <c r="H61" s="628">
        <f>SUM('Budget Detail-Raw Food'!S20:T20,'Budget Detail-Raw Food'!W20:X20)</f>
        <v>0</v>
      </c>
      <c r="I61" s="629"/>
      <c r="J61" s="86" t="s">
        <v>47</v>
      </c>
      <c r="K61" s="86" t="s">
        <v>47</v>
      </c>
      <c r="L61" s="86" t="s">
        <v>47</v>
      </c>
      <c r="M61" s="86" t="s">
        <v>47</v>
      </c>
      <c r="N61" s="86" t="s">
        <v>47</v>
      </c>
      <c r="O61" s="640"/>
      <c r="P61" s="676"/>
      <c r="Q61" s="676"/>
      <c r="R61" s="676"/>
      <c r="S61" s="630"/>
      <c r="T61" s="630"/>
      <c r="U61" s="631"/>
      <c r="V61" s="663"/>
      <c r="W61" s="664"/>
      <c r="X61" s="86" t="s">
        <v>47</v>
      </c>
      <c r="Y61" s="86" t="s">
        <v>47</v>
      </c>
      <c r="Z61" s="86" t="s">
        <v>47</v>
      </c>
      <c r="AA61" s="86" t="s">
        <v>47</v>
      </c>
      <c r="AB61" s="86" t="s">
        <v>47</v>
      </c>
    </row>
    <row r="62" spans="1:28" s="4" customFormat="1" ht="25.5" customHeight="1" x14ac:dyDescent="0.2">
      <c r="A62" s="657">
        <v>17</v>
      </c>
      <c r="B62" s="717" t="s">
        <v>255</v>
      </c>
      <c r="C62" s="717"/>
      <c r="D62" s="717"/>
      <c r="E62" s="638" t="s">
        <v>291</v>
      </c>
      <c r="F62" s="638"/>
      <c r="G62" s="639"/>
      <c r="H62" s="236">
        <f>SUM('Budget Detail-Space'!O23:P23)</f>
        <v>0</v>
      </c>
      <c r="I62" s="237"/>
      <c r="J62" s="86" t="s">
        <v>47</v>
      </c>
      <c r="K62" s="86" t="s">
        <v>47</v>
      </c>
      <c r="L62" s="86" t="s">
        <v>47</v>
      </c>
      <c r="M62" s="86" t="s">
        <v>47</v>
      </c>
      <c r="N62" s="86" t="s">
        <v>47</v>
      </c>
      <c r="O62" s="640"/>
      <c r="P62" s="676"/>
      <c r="Q62" s="676"/>
      <c r="R62" s="676"/>
      <c r="S62" s="630" t="s">
        <v>248</v>
      </c>
      <c r="T62" s="630"/>
      <c r="U62" s="631"/>
      <c r="V62" s="663">
        <f>SUM('Budget Detail-Personnel'!U46:V46,'Budget Detail-Volunteers'!R24:S24,'Budget Detail-Vol Exp'!U23:V23,'Budget Detail-Subcontracts'!W22:X22,'Budget Detail-Catered Food'!Y22:Z22,'Budget Detail-Raw Food'!W20:X20,'Budget Detail-Space'!W23:X23,'Budget Detail-Other Costs'!W38:X38)</f>
        <v>0</v>
      </c>
      <c r="W62" s="664"/>
      <c r="X62" s="86" t="s">
        <v>47</v>
      </c>
      <c r="Y62" s="86" t="s">
        <v>47</v>
      </c>
      <c r="Z62" s="86" t="s">
        <v>47</v>
      </c>
      <c r="AA62" s="86" t="s">
        <v>47</v>
      </c>
      <c r="AB62" s="86" t="s">
        <v>47</v>
      </c>
    </row>
    <row r="63" spans="1:28" s="4" customFormat="1" ht="25.5" customHeight="1" x14ac:dyDescent="0.2">
      <c r="A63" s="657"/>
      <c r="B63" s="717"/>
      <c r="C63" s="717"/>
      <c r="D63" s="717"/>
      <c r="E63" s="630" t="s">
        <v>247</v>
      </c>
      <c r="F63" s="630"/>
      <c r="G63" s="631"/>
      <c r="H63" s="628">
        <f>SUM('Budget Detail-Space'!Q23:R23,'Budget Detail-Space'!U23:V23,'Budget Detail-Space'!Y23:Z23)</f>
        <v>0</v>
      </c>
      <c r="I63" s="629"/>
      <c r="J63" s="86" t="s">
        <v>47</v>
      </c>
      <c r="K63" s="86" t="s">
        <v>47</v>
      </c>
      <c r="L63" s="86" t="s">
        <v>47</v>
      </c>
      <c r="M63" s="86" t="s">
        <v>47</v>
      </c>
      <c r="N63" s="86" t="s">
        <v>47</v>
      </c>
      <c r="O63" s="640"/>
      <c r="P63" s="676"/>
      <c r="Q63" s="676"/>
      <c r="R63" s="676"/>
      <c r="S63" s="630"/>
      <c r="T63" s="630"/>
      <c r="U63" s="631"/>
      <c r="V63" s="663"/>
      <c r="W63" s="664"/>
      <c r="X63" s="86" t="s">
        <v>47</v>
      </c>
      <c r="Y63" s="86" t="s">
        <v>47</v>
      </c>
      <c r="Z63" s="86" t="s">
        <v>47</v>
      </c>
      <c r="AA63" s="86" t="s">
        <v>47</v>
      </c>
      <c r="AB63" s="86" t="s">
        <v>47</v>
      </c>
    </row>
    <row r="64" spans="1:28" s="4" customFormat="1" ht="25.5" customHeight="1" x14ac:dyDescent="0.2">
      <c r="A64" s="657"/>
      <c r="B64" s="717"/>
      <c r="C64" s="717"/>
      <c r="D64" s="717"/>
      <c r="E64" s="630" t="s">
        <v>248</v>
      </c>
      <c r="F64" s="630"/>
      <c r="G64" s="631"/>
      <c r="H64" s="628">
        <f>SUM('Budget Detail-Space'!S23:T23,'Budget Detail-Space'!W23:X23)</f>
        <v>0</v>
      </c>
      <c r="I64" s="629"/>
      <c r="J64" s="86" t="s">
        <v>47</v>
      </c>
      <c r="K64" s="86" t="s">
        <v>47</v>
      </c>
      <c r="L64" s="86" t="s">
        <v>47</v>
      </c>
      <c r="M64" s="86" t="s">
        <v>47</v>
      </c>
      <c r="N64" s="86" t="s">
        <v>47</v>
      </c>
      <c r="O64" s="640"/>
      <c r="P64" s="676"/>
      <c r="Q64" s="676"/>
      <c r="R64" s="676"/>
      <c r="S64" s="630"/>
      <c r="T64" s="630"/>
      <c r="U64" s="631"/>
      <c r="V64" s="663"/>
      <c r="W64" s="664"/>
      <c r="X64" s="86" t="s">
        <v>47</v>
      </c>
      <c r="Y64" s="86" t="s">
        <v>47</v>
      </c>
      <c r="Z64" s="86" t="s">
        <v>47</v>
      </c>
      <c r="AA64" s="86" t="s">
        <v>47</v>
      </c>
      <c r="AB64" s="86" t="s">
        <v>47</v>
      </c>
    </row>
    <row r="65" spans="1:28" s="4" customFormat="1" ht="25.5" customHeight="1" x14ac:dyDescent="0.2">
      <c r="A65" s="657">
        <v>18</v>
      </c>
      <c r="B65" s="717" t="s">
        <v>258</v>
      </c>
      <c r="C65" s="717"/>
      <c r="D65" s="717"/>
      <c r="E65" s="638" t="s">
        <v>291</v>
      </c>
      <c r="F65" s="638"/>
      <c r="G65" s="639"/>
      <c r="H65" s="236">
        <f>SUM('Budget Detail-Other Costs'!O38:P38)</f>
        <v>0</v>
      </c>
      <c r="I65" s="237"/>
      <c r="J65" s="86" t="s">
        <v>47</v>
      </c>
      <c r="K65" s="86" t="s">
        <v>47</v>
      </c>
      <c r="L65" s="86" t="s">
        <v>47</v>
      </c>
      <c r="M65" s="86" t="s">
        <v>47</v>
      </c>
      <c r="N65" s="86" t="s">
        <v>47</v>
      </c>
      <c r="O65" s="742">
        <v>9</v>
      </c>
      <c r="P65" s="724" t="s">
        <v>257</v>
      </c>
      <c r="Q65" s="725"/>
      <c r="R65" s="726"/>
      <c r="S65" s="733" t="s">
        <v>247</v>
      </c>
      <c r="T65" s="734"/>
      <c r="U65" s="747"/>
      <c r="V65" s="713">
        <f>SUM('Budget Detail-Personnel'!W46:X46,'Budget Detail-Vol Exp'!W23:X23,'Budget Detail-Subcontracts'!Y22:Z22,'Budget Detail-Catered Food'!AA22:AB22,'Budget Detail-Raw Food'!Y20:Z20,'Budget Detail-Space'!Y23:Z23,'Budget Detail-Other Costs'!Y38:Z38)</f>
        <v>0</v>
      </c>
      <c r="W65" s="714"/>
      <c r="X65" s="86" t="s">
        <v>47</v>
      </c>
      <c r="Y65" s="86" t="s">
        <v>47</v>
      </c>
      <c r="Z65" s="86" t="s">
        <v>47</v>
      </c>
      <c r="AA65" s="86" t="s">
        <v>47</v>
      </c>
      <c r="AB65" s="86" t="s">
        <v>47</v>
      </c>
    </row>
    <row r="66" spans="1:28" s="4" customFormat="1" ht="25.5" customHeight="1" x14ac:dyDescent="0.2">
      <c r="A66" s="657"/>
      <c r="B66" s="717"/>
      <c r="C66" s="717"/>
      <c r="D66" s="717"/>
      <c r="E66" s="630" t="s">
        <v>247</v>
      </c>
      <c r="F66" s="630"/>
      <c r="G66" s="631"/>
      <c r="H66" s="628">
        <f>SUM('Budget Detail-Other Costs'!Q38:R38,'Budget Detail-Other Costs'!U38:V38,'Budget Detail-Other Costs'!Y38:Z38)</f>
        <v>0</v>
      </c>
      <c r="I66" s="629"/>
      <c r="J66" s="86" t="s">
        <v>47</v>
      </c>
      <c r="K66" s="86" t="s">
        <v>47</v>
      </c>
      <c r="L66" s="86" t="s">
        <v>47</v>
      </c>
      <c r="M66" s="86" t="s">
        <v>47</v>
      </c>
      <c r="N66" s="86" t="s">
        <v>47</v>
      </c>
      <c r="O66" s="742"/>
      <c r="P66" s="727"/>
      <c r="Q66" s="728"/>
      <c r="R66" s="729"/>
      <c r="S66" s="735"/>
      <c r="T66" s="736"/>
      <c r="U66" s="748"/>
      <c r="V66" s="739"/>
      <c r="W66" s="740"/>
      <c r="X66" s="86" t="s">
        <v>47</v>
      </c>
      <c r="Y66" s="86" t="s">
        <v>47</v>
      </c>
      <c r="Z66" s="86" t="s">
        <v>47</v>
      </c>
      <c r="AA66" s="86" t="s">
        <v>47</v>
      </c>
      <c r="AB66" s="86" t="s">
        <v>47</v>
      </c>
    </row>
    <row r="67" spans="1:28" s="4" customFormat="1" ht="25.5" customHeight="1" x14ac:dyDescent="0.2">
      <c r="A67" s="657"/>
      <c r="B67" s="717"/>
      <c r="C67" s="717"/>
      <c r="D67" s="717"/>
      <c r="E67" s="630" t="s">
        <v>248</v>
      </c>
      <c r="F67" s="630"/>
      <c r="G67" s="631"/>
      <c r="H67" s="628">
        <f>SUM('Budget Detail-Other Costs'!S38:T38,'Budget Detail-Other Costs'!W38:X38)</f>
        <v>0</v>
      </c>
      <c r="I67" s="629"/>
      <c r="J67" s="86" t="s">
        <v>47</v>
      </c>
      <c r="K67" s="86" t="s">
        <v>47</v>
      </c>
      <c r="L67" s="86" t="s">
        <v>47</v>
      </c>
      <c r="M67" s="86" t="s">
        <v>47</v>
      </c>
      <c r="N67" s="86" t="s">
        <v>47</v>
      </c>
      <c r="O67" s="743"/>
      <c r="P67" s="730"/>
      <c r="Q67" s="731"/>
      <c r="R67" s="732"/>
      <c r="S67" s="737"/>
      <c r="T67" s="738"/>
      <c r="U67" s="749"/>
      <c r="V67" s="715"/>
      <c r="W67" s="716"/>
      <c r="X67" s="86" t="s">
        <v>47</v>
      </c>
      <c r="Y67" s="86" t="s">
        <v>47</v>
      </c>
      <c r="Z67" s="86" t="s">
        <v>47</v>
      </c>
      <c r="AA67" s="86" t="s">
        <v>47</v>
      </c>
      <c r="AB67" s="86" t="s">
        <v>47</v>
      </c>
    </row>
    <row r="68" spans="1:28" s="4" customFormat="1" ht="26.1" customHeight="1" x14ac:dyDescent="0.2">
      <c r="A68" s="657">
        <v>19</v>
      </c>
      <c r="B68" s="641" t="s">
        <v>265</v>
      </c>
      <c r="C68" s="641"/>
      <c r="D68" s="641"/>
      <c r="E68" s="638" t="s">
        <v>291</v>
      </c>
      <c r="F68" s="638"/>
      <c r="G68" s="639"/>
      <c r="H68" s="236">
        <f>SUM(H46,H50,H53,H56,H59,H62,H65)</f>
        <v>0</v>
      </c>
      <c r="I68" s="237"/>
      <c r="J68" s="26">
        <f t="shared" ref="J68:N69" si="0">SUM(J46,J50,J53,J56,J59,J62,J65)</f>
        <v>0</v>
      </c>
      <c r="K68" s="27">
        <f t="shared" si="0"/>
        <v>0</v>
      </c>
      <c r="L68" s="27">
        <f t="shared" si="0"/>
        <v>0</v>
      </c>
      <c r="M68" s="27">
        <f t="shared" si="0"/>
        <v>0</v>
      </c>
      <c r="N68" s="27">
        <f t="shared" si="0"/>
        <v>0</v>
      </c>
      <c r="O68" s="640">
        <v>10</v>
      </c>
      <c r="P68" s="641" t="s">
        <v>266</v>
      </c>
      <c r="Q68" s="641"/>
      <c r="R68" s="641"/>
      <c r="S68" s="672" t="s">
        <v>291</v>
      </c>
      <c r="T68" s="672"/>
      <c r="U68" s="673"/>
      <c r="V68" s="642">
        <f>SUM(V46)</f>
        <v>0</v>
      </c>
      <c r="W68" s="643"/>
      <c r="X68" s="36">
        <f>SUM(X46)</f>
        <v>0</v>
      </c>
      <c r="Y68" s="37">
        <f>SUM(Y46)</f>
        <v>0</v>
      </c>
      <c r="Z68" s="37">
        <f>SUM(Z46)</f>
        <v>0</v>
      </c>
      <c r="AA68" s="37">
        <f>SUM(AA46)</f>
        <v>0</v>
      </c>
      <c r="AB68" s="37">
        <f>SUM(AB46)</f>
        <v>0</v>
      </c>
    </row>
    <row r="69" spans="1:28" s="4" customFormat="1" ht="26.1" customHeight="1" x14ac:dyDescent="0.2">
      <c r="A69" s="657"/>
      <c r="B69" s="641"/>
      <c r="C69" s="641"/>
      <c r="D69" s="641"/>
      <c r="E69" s="630" t="s">
        <v>247</v>
      </c>
      <c r="F69" s="630"/>
      <c r="G69" s="631"/>
      <c r="H69" s="628">
        <f>SUM(H47,H51,H54,H57,H60,H63,H66)</f>
        <v>0</v>
      </c>
      <c r="I69" s="629"/>
      <c r="J69" s="24">
        <f t="shared" si="0"/>
        <v>0</v>
      </c>
      <c r="K69" s="25">
        <f t="shared" si="0"/>
        <v>0</v>
      </c>
      <c r="L69" s="25">
        <f t="shared" si="0"/>
        <v>0</v>
      </c>
      <c r="M69" s="25">
        <f t="shared" si="0"/>
        <v>0</v>
      </c>
      <c r="N69" s="25">
        <f t="shared" si="0"/>
        <v>0</v>
      </c>
      <c r="O69" s="640"/>
      <c r="P69" s="641"/>
      <c r="Q69" s="641"/>
      <c r="R69" s="641"/>
      <c r="S69" s="644" t="s">
        <v>247</v>
      </c>
      <c r="T69" s="644"/>
      <c r="U69" s="645"/>
      <c r="V69" s="628">
        <f>SUM(V53,V59,V65)</f>
        <v>0</v>
      </c>
      <c r="W69" s="646"/>
      <c r="X69" s="28">
        <f>SUM(X53,X59,X65)</f>
        <v>0</v>
      </c>
      <c r="Y69" s="25">
        <f>SUM(Y53,Y59,Y65)</f>
        <v>0</v>
      </c>
      <c r="Z69" s="25">
        <f>SUM(Z53,Z59,Z65)</f>
        <v>0</v>
      </c>
      <c r="AA69" s="25">
        <f>SUM(AA53,AA59,AA65)</f>
        <v>0</v>
      </c>
      <c r="AB69" s="25">
        <f>SUM(AB53,AB59,AB65)</f>
        <v>0</v>
      </c>
    </row>
    <row r="70" spans="1:28" s="4" customFormat="1" ht="26.1" customHeight="1" x14ac:dyDescent="0.2">
      <c r="A70" s="657"/>
      <c r="B70" s="641"/>
      <c r="C70" s="641"/>
      <c r="D70" s="641"/>
      <c r="E70" s="630" t="s">
        <v>248</v>
      </c>
      <c r="F70" s="630"/>
      <c r="G70" s="631"/>
      <c r="H70" s="628">
        <f>SUM(H48,H49,H52,H55,H58,H61,H64,H67)</f>
        <v>0</v>
      </c>
      <c r="I70" s="629"/>
      <c r="J70" s="24">
        <f>SUM(J48,J49,J52,J55,J58,J61,J64,J67)</f>
        <v>0</v>
      </c>
      <c r="K70" s="25">
        <f>SUM(K48,K49,K52,K55,K58,K61,K64,K67)</f>
        <v>0</v>
      </c>
      <c r="L70" s="25">
        <f>SUM(L48,L49,L52,L55,L58,L61,L64,L67)</f>
        <v>0</v>
      </c>
      <c r="M70" s="25">
        <f>SUM(M48,M49,M52,M55,M58,M61,M64,M67)</f>
        <v>0</v>
      </c>
      <c r="N70" s="25">
        <f>SUM(N48,N49,N52,N55,N58,N61,N64,N67)</f>
        <v>0</v>
      </c>
      <c r="O70" s="640"/>
      <c r="P70" s="641"/>
      <c r="Q70" s="641"/>
      <c r="R70" s="641"/>
      <c r="S70" s="644" t="s">
        <v>248</v>
      </c>
      <c r="T70" s="644"/>
      <c r="U70" s="645"/>
      <c r="V70" s="628">
        <f>SUM(V56,V62)</f>
        <v>0</v>
      </c>
      <c r="W70" s="646"/>
      <c r="X70" s="28">
        <f>SUM(X56,X62)</f>
        <v>0</v>
      </c>
      <c r="Y70" s="25">
        <f>SUM(Y56,Y62)</f>
        <v>0</v>
      </c>
      <c r="Z70" s="25">
        <f>SUM(Z56,Z62)</f>
        <v>0</v>
      </c>
      <c r="AA70" s="25">
        <f>SUM(AA56,AA62)</f>
        <v>0</v>
      </c>
      <c r="AB70" s="25">
        <f>SUM(AB56,AB62)</f>
        <v>0</v>
      </c>
    </row>
    <row r="71" spans="1:28" s="4" customFormat="1" ht="15" customHeight="1" x14ac:dyDescent="0.2">
      <c r="A71" s="651" t="s">
        <v>261</v>
      </c>
      <c r="B71" s="652"/>
      <c r="C71" s="652"/>
      <c r="D71" s="653"/>
      <c r="E71" s="674" t="s">
        <v>262</v>
      </c>
      <c r="F71" s="674"/>
      <c r="G71" s="675"/>
      <c r="H71" s="632" t="str">
        <f>IF(H68="","",IF(SUM(H68,H69)=SUM(V68,V69),"",(SUM(H68,H69)-SUM(V68,V69))))</f>
        <v/>
      </c>
      <c r="I71" s="633"/>
      <c r="J71" s="633"/>
      <c r="K71" s="633"/>
      <c r="L71" s="633"/>
      <c r="M71" s="633"/>
      <c r="N71" s="633"/>
      <c r="O71" s="633"/>
      <c r="P71" s="633"/>
      <c r="Q71" s="633"/>
      <c r="R71" s="633"/>
      <c r="S71" s="633"/>
      <c r="T71" s="633"/>
      <c r="U71" s="633"/>
      <c r="V71" s="633"/>
      <c r="W71" s="633"/>
      <c r="X71" s="633"/>
      <c r="Y71" s="633"/>
      <c r="Z71" s="633"/>
      <c r="AA71" s="633"/>
      <c r="AB71" s="634"/>
    </row>
    <row r="72" spans="1:28" s="4" customFormat="1" ht="15" customHeight="1" x14ac:dyDescent="0.2">
      <c r="A72" s="654"/>
      <c r="B72" s="655"/>
      <c r="C72" s="655"/>
      <c r="D72" s="656"/>
      <c r="E72" s="661" t="s">
        <v>263</v>
      </c>
      <c r="F72" s="661"/>
      <c r="G72" s="662"/>
      <c r="H72" s="666" t="str">
        <f>IF(H68="","",IF((H70=V70),"",(H70-V70)))</f>
        <v/>
      </c>
      <c r="I72" s="667"/>
      <c r="J72" s="667"/>
      <c r="K72" s="667"/>
      <c r="L72" s="667"/>
      <c r="M72" s="667"/>
      <c r="N72" s="667"/>
      <c r="O72" s="667"/>
      <c r="P72" s="667"/>
      <c r="Q72" s="667"/>
      <c r="R72" s="667"/>
      <c r="S72" s="667"/>
      <c r="T72" s="667"/>
      <c r="U72" s="667"/>
      <c r="V72" s="667"/>
      <c r="W72" s="667"/>
      <c r="X72" s="667"/>
      <c r="Y72" s="667"/>
      <c r="Z72" s="667"/>
      <c r="AA72" s="667"/>
      <c r="AB72" s="668"/>
    </row>
    <row r="73" spans="1:28" s="4" customFormat="1" ht="12.75" customHeight="1" x14ac:dyDescent="0.2">
      <c r="A73" s="540" t="s">
        <v>123</v>
      </c>
      <c r="B73" s="541"/>
      <c r="C73" s="541"/>
      <c r="D73" s="541"/>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541"/>
    </row>
    <row r="74" spans="1:28" s="4" customFormat="1" ht="25.5" customHeight="1" x14ac:dyDescent="0.2">
      <c r="A74" s="657">
        <v>20</v>
      </c>
      <c r="B74" s="660" t="s">
        <v>267</v>
      </c>
      <c r="C74" s="660"/>
      <c r="D74" s="660"/>
      <c r="E74" s="638" t="s">
        <v>291</v>
      </c>
      <c r="F74" s="638"/>
      <c r="G74" s="639"/>
      <c r="H74" s="236">
        <f>SUM(H39,H68)</f>
        <v>0</v>
      </c>
      <c r="I74" s="237"/>
      <c r="J74" s="26">
        <f>SUM(J39,J68)</f>
        <v>0</v>
      </c>
      <c r="K74" s="27">
        <f>SUM(K39,K68)</f>
        <v>0</v>
      </c>
      <c r="L74" s="27">
        <f>SUM(L39,L68)</f>
        <v>0</v>
      </c>
      <c r="M74" s="27">
        <f>SUM(M39,M68)</f>
        <v>0</v>
      </c>
      <c r="N74" s="27">
        <f>SUM(N39,N68)</f>
        <v>0</v>
      </c>
      <c r="O74" s="640">
        <v>11</v>
      </c>
      <c r="P74" s="665" t="s">
        <v>268</v>
      </c>
      <c r="Q74" s="665"/>
      <c r="R74" s="665"/>
      <c r="S74" s="638" t="s">
        <v>291</v>
      </c>
      <c r="T74" s="638"/>
      <c r="U74" s="639"/>
      <c r="V74" s="236">
        <f>SUM(V39,V68)</f>
        <v>0</v>
      </c>
      <c r="W74" s="237"/>
      <c r="X74" s="26">
        <f>SUM(X39,X68)</f>
        <v>0</v>
      </c>
      <c r="Y74" s="31">
        <f>SUM(Y39,Y68)</f>
        <v>0</v>
      </c>
      <c r="Z74" s="31">
        <f>SUM(Z39,Z68)</f>
        <v>0</v>
      </c>
      <c r="AA74" s="31">
        <f>SUM(AA39,AA68)</f>
        <v>0</v>
      </c>
      <c r="AB74" s="31">
        <f>SUM(AB39,AB68)</f>
        <v>0</v>
      </c>
    </row>
    <row r="75" spans="1:28" s="4" customFormat="1" ht="25.5" customHeight="1" x14ac:dyDescent="0.2">
      <c r="A75" s="657"/>
      <c r="B75" s="660"/>
      <c r="C75" s="660"/>
      <c r="D75" s="660"/>
      <c r="E75" s="638" t="s">
        <v>294</v>
      </c>
      <c r="F75" s="638"/>
      <c r="G75" s="639"/>
      <c r="H75" s="236">
        <f>SUM(H40)</f>
        <v>0</v>
      </c>
      <c r="I75" s="237"/>
      <c r="J75" s="26">
        <f>SUM(J40)</f>
        <v>0</v>
      </c>
      <c r="K75" s="27">
        <f>SUM(K40)</f>
        <v>0</v>
      </c>
      <c r="L75" s="27">
        <f>SUM(L40)</f>
        <v>0</v>
      </c>
      <c r="M75" s="27">
        <f>SUM(M40)</f>
        <v>0</v>
      </c>
      <c r="N75" s="27">
        <f>SUM(N40)</f>
        <v>0</v>
      </c>
      <c r="O75" s="640"/>
      <c r="P75" s="665"/>
      <c r="Q75" s="665"/>
      <c r="R75" s="665"/>
      <c r="S75" s="638" t="s">
        <v>294</v>
      </c>
      <c r="T75" s="638"/>
      <c r="U75" s="639"/>
      <c r="V75" s="236">
        <f>SUM(V40)</f>
        <v>0</v>
      </c>
      <c r="W75" s="237"/>
      <c r="X75" s="26">
        <f>SUM(X40)</f>
        <v>0</v>
      </c>
      <c r="Y75" s="31">
        <f>SUM(Y40)</f>
        <v>0</v>
      </c>
      <c r="Z75" s="31">
        <f>SUM(Z40)</f>
        <v>0</v>
      </c>
      <c r="AA75" s="31">
        <f>SUM(AA40)</f>
        <v>0</v>
      </c>
      <c r="AB75" s="31">
        <f>SUM(AB40)</f>
        <v>0</v>
      </c>
    </row>
    <row r="76" spans="1:28" s="4" customFormat="1" ht="25.5" customHeight="1" x14ac:dyDescent="0.2">
      <c r="A76" s="657"/>
      <c r="B76" s="660"/>
      <c r="C76" s="660"/>
      <c r="D76" s="660"/>
      <c r="E76" s="630" t="s">
        <v>247</v>
      </c>
      <c r="F76" s="630"/>
      <c r="G76" s="631"/>
      <c r="H76" s="628">
        <f>SUM(H41,H69)</f>
        <v>0</v>
      </c>
      <c r="I76" s="629"/>
      <c r="J76" s="24">
        <f t="shared" ref="J76:N77" si="1">SUM(J41,J69)</f>
        <v>0</v>
      </c>
      <c r="K76" s="25">
        <f t="shared" si="1"/>
        <v>0</v>
      </c>
      <c r="L76" s="25">
        <f t="shared" si="1"/>
        <v>0</v>
      </c>
      <c r="M76" s="25">
        <f t="shared" si="1"/>
        <v>0</v>
      </c>
      <c r="N76" s="25">
        <f t="shared" si="1"/>
        <v>0</v>
      </c>
      <c r="O76" s="640"/>
      <c r="P76" s="665"/>
      <c r="Q76" s="665"/>
      <c r="R76" s="665"/>
      <c r="S76" s="630" t="s">
        <v>247</v>
      </c>
      <c r="T76" s="630"/>
      <c r="U76" s="631"/>
      <c r="V76" s="628">
        <f>SUM(V41,V69)</f>
        <v>0</v>
      </c>
      <c r="W76" s="629"/>
      <c r="X76" s="24">
        <f t="shared" ref="X76:AB77" si="2">SUM(X41,X69)</f>
        <v>0</v>
      </c>
      <c r="Y76" s="35">
        <f t="shared" si="2"/>
        <v>0</v>
      </c>
      <c r="Z76" s="35">
        <f t="shared" si="2"/>
        <v>0</v>
      </c>
      <c r="AA76" s="35">
        <f t="shared" si="2"/>
        <v>0</v>
      </c>
      <c r="AB76" s="35">
        <f t="shared" si="2"/>
        <v>0</v>
      </c>
    </row>
    <row r="77" spans="1:28" s="4" customFormat="1" ht="25.5" customHeight="1" x14ac:dyDescent="0.2">
      <c r="A77" s="657"/>
      <c r="B77" s="660"/>
      <c r="C77" s="660"/>
      <c r="D77" s="660"/>
      <c r="E77" s="630" t="s">
        <v>248</v>
      </c>
      <c r="F77" s="630"/>
      <c r="G77" s="631"/>
      <c r="H77" s="628">
        <f>SUM(H42,H70)</f>
        <v>0</v>
      </c>
      <c r="I77" s="629"/>
      <c r="J77" s="33">
        <f t="shared" si="1"/>
        <v>0</v>
      </c>
      <c r="K77" s="34">
        <f t="shared" si="1"/>
        <v>0</v>
      </c>
      <c r="L77" s="34">
        <f t="shared" si="1"/>
        <v>0</v>
      </c>
      <c r="M77" s="34">
        <f t="shared" si="1"/>
        <v>0</v>
      </c>
      <c r="N77" s="34">
        <f t="shared" si="1"/>
        <v>0</v>
      </c>
      <c r="O77" s="640"/>
      <c r="P77" s="665"/>
      <c r="Q77" s="665"/>
      <c r="R77" s="665"/>
      <c r="S77" s="630" t="s">
        <v>248</v>
      </c>
      <c r="T77" s="630"/>
      <c r="U77" s="631"/>
      <c r="V77" s="628">
        <f>SUM(V42,V70)</f>
        <v>0</v>
      </c>
      <c r="W77" s="629"/>
      <c r="X77" s="24">
        <f t="shared" si="2"/>
        <v>0</v>
      </c>
      <c r="Y77" s="35">
        <f t="shared" si="2"/>
        <v>0</v>
      </c>
      <c r="Z77" s="35">
        <f t="shared" si="2"/>
        <v>0</v>
      </c>
      <c r="AA77" s="35">
        <f t="shared" si="2"/>
        <v>0</v>
      </c>
      <c r="AB77" s="35">
        <f t="shared" si="2"/>
        <v>0</v>
      </c>
    </row>
    <row r="78" spans="1:28" s="4" customFormat="1" ht="25.5" customHeight="1" thickBot="1" x14ac:dyDescent="0.25">
      <c r="A78" s="21">
        <v>21</v>
      </c>
      <c r="B78" s="649" t="s">
        <v>269</v>
      </c>
      <c r="C78" s="649"/>
      <c r="D78" s="649"/>
      <c r="E78" s="649"/>
      <c r="F78" s="649"/>
      <c r="G78" s="650"/>
      <c r="H78" s="268">
        <f>SUM(H74:I77)</f>
        <v>0</v>
      </c>
      <c r="I78" s="269"/>
      <c r="J78" s="29">
        <f>SUM(J74:J77)</f>
        <v>0</v>
      </c>
      <c r="K78" s="30">
        <f>SUM(K74:K77)</f>
        <v>0</v>
      </c>
      <c r="L78" s="30">
        <f>SUM(L74:L77)</f>
        <v>0</v>
      </c>
      <c r="M78" s="30">
        <f>SUM(M74:M77)</f>
        <v>0</v>
      </c>
      <c r="N78" s="30">
        <f>SUM(N74:N77)</f>
        <v>0</v>
      </c>
      <c r="O78" s="22">
        <v>12</v>
      </c>
      <c r="P78" s="647" t="s">
        <v>270</v>
      </c>
      <c r="Q78" s="647"/>
      <c r="R78" s="647"/>
      <c r="S78" s="647"/>
      <c r="T78" s="647"/>
      <c r="U78" s="648"/>
      <c r="V78" s="268">
        <f>SUM(V74:W77)</f>
        <v>0</v>
      </c>
      <c r="W78" s="269"/>
      <c r="X78" s="29">
        <f>SUM(X74:X77)</f>
        <v>0</v>
      </c>
      <c r="Y78" s="30">
        <f>SUM(Y74:Y77)</f>
        <v>0</v>
      </c>
      <c r="Z78" s="30">
        <f>SUM(Z74:Z77)</f>
        <v>0</v>
      </c>
      <c r="AA78" s="30">
        <f>SUM(AA74:AA77)</f>
        <v>0</v>
      </c>
      <c r="AB78" s="30">
        <f>SUM(AB74:AB77)</f>
        <v>0</v>
      </c>
    </row>
    <row r="79" spans="1:28" s="4" customFormat="1" ht="18" customHeight="1" x14ac:dyDescent="0.2">
      <c r="A79" s="635" t="s">
        <v>261</v>
      </c>
      <c r="B79" s="636"/>
      <c r="C79" s="636"/>
      <c r="D79" s="636"/>
      <c r="E79" s="636"/>
      <c r="F79" s="636"/>
      <c r="G79" s="637"/>
      <c r="H79" s="632" t="str">
        <f>IF(H78=0,"",(H78-V78))</f>
        <v/>
      </c>
      <c r="I79" s="633"/>
      <c r="J79" s="633"/>
      <c r="K79" s="633"/>
      <c r="L79" s="633"/>
      <c r="M79" s="633"/>
      <c r="N79" s="633"/>
      <c r="O79" s="633"/>
      <c r="P79" s="633"/>
      <c r="Q79" s="633"/>
      <c r="R79" s="633"/>
      <c r="S79" s="633"/>
      <c r="T79" s="633"/>
      <c r="U79" s="633"/>
      <c r="V79" s="633"/>
      <c r="W79" s="633"/>
      <c r="X79" s="633"/>
      <c r="Y79" s="633"/>
      <c r="Z79" s="633"/>
      <c r="AA79" s="633"/>
      <c r="AB79" s="634"/>
    </row>
    <row r="80" spans="1:28" ht="18" customHeight="1" x14ac:dyDescent="0.2">
      <c r="A80" s="718" t="s">
        <v>271</v>
      </c>
      <c r="B80" s="719"/>
      <c r="C80" s="719"/>
      <c r="D80" s="719"/>
      <c r="E80" s="719"/>
      <c r="F80" s="719"/>
      <c r="G80" s="720"/>
      <c r="H80" s="721" t="str">
        <f>IF(V12=0,"",IF((V19+V22+V53+V56+1)&lt;(0.12*(V16+V46)),"Match Not Met","Match Met"))</f>
        <v/>
      </c>
      <c r="I80" s="722"/>
      <c r="J80" s="722"/>
      <c r="K80" s="722"/>
      <c r="L80" s="722"/>
      <c r="M80" s="722"/>
      <c r="N80" s="722"/>
      <c r="O80" s="722"/>
      <c r="P80" s="722"/>
      <c r="Q80" s="722"/>
      <c r="R80" s="722"/>
      <c r="S80" s="722"/>
      <c r="T80" s="722"/>
      <c r="U80" s="722"/>
      <c r="V80" s="722"/>
      <c r="W80" s="722"/>
      <c r="X80" s="722"/>
      <c r="Y80" s="722"/>
      <c r="Z80" s="722"/>
      <c r="AA80" s="722"/>
      <c r="AB80" s="723"/>
    </row>
    <row r="82" spans="1:28" x14ac:dyDescent="0.2">
      <c r="A82" s="627" t="s">
        <v>89</v>
      </c>
      <c r="B82" s="627"/>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row>
    <row r="83" spans="1:28" x14ac:dyDescent="0.2">
      <c r="A83" s="613" t="s">
        <v>272</v>
      </c>
      <c r="B83" s="613"/>
      <c r="C83" s="613"/>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row>
  </sheetData>
  <sheetProtection algorithmName="SHA-512" hashValue="FFE48n+Sl+ostfbXa8ht3L9mJY2TwnU49dbjVhUxtIDYaUaU3raSWbv8X1rfvk7c/FuARzjH2ULtbUDDULACBQ==" saltValue="qP/y+JPZFEF39H3jSR69oQ==" spinCount="100000" sheet="1" selectLockedCells="1"/>
  <mergeCells count="274">
    <mergeCell ref="E65:G65"/>
    <mergeCell ref="F1:AB1"/>
    <mergeCell ref="F3:AB3"/>
    <mergeCell ref="F4:AB4"/>
    <mergeCell ref="F5:AB5"/>
    <mergeCell ref="F6:Q6"/>
    <mergeCell ref="R6:V6"/>
    <mergeCell ref="W6:AB6"/>
    <mergeCell ref="F7:AB7"/>
    <mergeCell ref="H56:I56"/>
    <mergeCell ref="S56:U58"/>
    <mergeCell ref="V56:W58"/>
    <mergeCell ref="E55:G55"/>
    <mergeCell ref="H55:I55"/>
    <mergeCell ref="S53:U55"/>
    <mergeCell ref="A8:AB8"/>
    <mergeCell ref="A12:A14"/>
    <mergeCell ref="A26:A29"/>
    <mergeCell ref="V10:W10"/>
    <mergeCell ref="H10:I10"/>
    <mergeCell ref="O9:U10"/>
    <mergeCell ref="H21:I21"/>
    <mergeCell ref="V9:AB9"/>
    <mergeCell ref="P19:R25"/>
    <mergeCell ref="E61:G61"/>
    <mergeCell ref="A80:G80"/>
    <mergeCell ref="H80:AB80"/>
    <mergeCell ref="P33:R38"/>
    <mergeCell ref="S33:U38"/>
    <mergeCell ref="V33:W38"/>
    <mergeCell ref="O33:O38"/>
    <mergeCell ref="O65:O67"/>
    <mergeCell ref="A43:D44"/>
    <mergeCell ref="H43:AB43"/>
    <mergeCell ref="H44:AB44"/>
    <mergeCell ref="S46:U52"/>
    <mergeCell ref="V46:W52"/>
    <mergeCell ref="E43:G43"/>
    <mergeCell ref="E44:G44"/>
    <mergeCell ref="A65:A67"/>
    <mergeCell ref="P65:R67"/>
    <mergeCell ref="V65:W67"/>
    <mergeCell ref="S65:U67"/>
    <mergeCell ref="H66:I66"/>
    <mergeCell ref="E67:G67"/>
    <mergeCell ref="H67:I67"/>
    <mergeCell ref="E66:G66"/>
    <mergeCell ref="B65:D67"/>
    <mergeCell ref="H53:I53"/>
    <mergeCell ref="V53:W55"/>
    <mergeCell ref="S59:U61"/>
    <mergeCell ref="V59:W61"/>
    <mergeCell ref="A62:A64"/>
    <mergeCell ref="B62:D64"/>
    <mergeCell ref="E62:G62"/>
    <mergeCell ref="H62:I62"/>
    <mergeCell ref="S62:U64"/>
    <mergeCell ref="V62:W64"/>
    <mergeCell ref="A59:A61"/>
    <mergeCell ref="B59:D61"/>
    <mergeCell ref="E59:G59"/>
    <mergeCell ref="H59:I59"/>
    <mergeCell ref="O59:O64"/>
    <mergeCell ref="E57:G57"/>
    <mergeCell ref="H57:I57"/>
    <mergeCell ref="E58:G58"/>
    <mergeCell ref="H58:I58"/>
    <mergeCell ref="A53:A55"/>
    <mergeCell ref="B53:D55"/>
    <mergeCell ref="E53:G53"/>
    <mergeCell ref="E60:G60"/>
    <mergeCell ref="H60:I60"/>
    <mergeCell ref="B26:D29"/>
    <mergeCell ref="B30:D32"/>
    <mergeCell ref="B33:D35"/>
    <mergeCell ref="B36:D38"/>
    <mergeCell ref="B39:D42"/>
    <mergeCell ref="S30:U32"/>
    <mergeCell ref="P26:R32"/>
    <mergeCell ref="E30:G30"/>
    <mergeCell ref="E32:G32"/>
    <mergeCell ref="H26:I26"/>
    <mergeCell ref="H36:I36"/>
    <mergeCell ref="E28:G28"/>
    <mergeCell ref="H28:I28"/>
    <mergeCell ref="E31:G31"/>
    <mergeCell ref="H31:I31"/>
    <mergeCell ref="E26:G26"/>
    <mergeCell ref="E33:G33"/>
    <mergeCell ref="E35:G35"/>
    <mergeCell ref="E27:G27"/>
    <mergeCell ref="H27:I27"/>
    <mergeCell ref="E42:G42"/>
    <mergeCell ref="E34:G34"/>
    <mergeCell ref="H34:I34"/>
    <mergeCell ref="O39:O42"/>
    <mergeCell ref="A9:G10"/>
    <mergeCell ref="A19:A21"/>
    <mergeCell ref="H9:N9"/>
    <mergeCell ref="H15:I15"/>
    <mergeCell ref="O19:O25"/>
    <mergeCell ref="S16:U18"/>
    <mergeCell ref="S12:U13"/>
    <mergeCell ref="S14:U15"/>
    <mergeCell ref="V12:W13"/>
    <mergeCell ref="V14:W15"/>
    <mergeCell ref="A11:AB11"/>
    <mergeCell ref="H12:I12"/>
    <mergeCell ref="H14:I14"/>
    <mergeCell ref="H13:I13"/>
    <mergeCell ref="B12:D14"/>
    <mergeCell ref="B22:D25"/>
    <mergeCell ref="E25:G25"/>
    <mergeCell ref="E12:G12"/>
    <mergeCell ref="E13:G13"/>
    <mergeCell ref="E14:G14"/>
    <mergeCell ref="B15:D15"/>
    <mergeCell ref="B19:D21"/>
    <mergeCell ref="E15:G15"/>
    <mergeCell ref="AA16:AA18"/>
    <mergeCell ref="E19:G19"/>
    <mergeCell ref="Y16:Y18"/>
    <mergeCell ref="E20:G20"/>
    <mergeCell ref="H20:I20"/>
    <mergeCell ref="X16:X18"/>
    <mergeCell ref="Z16:Z18"/>
    <mergeCell ref="P12:R18"/>
    <mergeCell ref="V19:W21"/>
    <mergeCell ref="O12:O18"/>
    <mergeCell ref="S19:U21"/>
    <mergeCell ref="AB16:AB18"/>
    <mergeCell ref="H19:I19"/>
    <mergeCell ref="E22:G22"/>
    <mergeCell ref="H25:I25"/>
    <mergeCell ref="A22:A25"/>
    <mergeCell ref="E24:G24"/>
    <mergeCell ref="H32:I32"/>
    <mergeCell ref="E21:G21"/>
    <mergeCell ref="A30:A32"/>
    <mergeCell ref="V22:W25"/>
    <mergeCell ref="A16:A18"/>
    <mergeCell ref="B16:D18"/>
    <mergeCell ref="E16:G16"/>
    <mergeCell ref="H16:I16"/>
    <mergeCell ref="E17:G17"/>
    <mergeCell ref="H17:I17"/>
    <mergeCell ref="E18:G18"/>
    <mergeCell ref="H18:I18"/>
    <mergeCell ref="V16:W18"/>
    <mergeCell ref="H24:I24"/>
    <mergeCell ref="H22:I22"/>
    <mergeCell ref="E23:G23"/>
    <mergeCell ref="H23:I23"/>
    <mergeCell ref="S22:U25"/>
    <mergeCell ref="E36:G36"/>
    <mergeCell ref="S70:U70"/>
    <mergeCell ref="H65:I65"/>
    <mergeCell ref="E71:G71"/>
    <mergeCell ref="S68:U68"/>
    <mergeCell ref="H61:I61"/>
    <mergeCell ref="E63:G63"/>
    <mergeCell ref="H63:I63"/>
    <mergeCell ref="E64:G64"/>
    <mergeCell ref="H64:I64"/>
    <mergeCell ref="P59:R64"/>
    <mergeCell ref="P53:R58"/>
    <mergeCell ref="O53:O58"/>
    <mergeCell ref="P46:R52"/>
    <mergeCell ref="E46:G46"/>
    <mergeCell ref="E49:G49"/>
    <mergeCell ref="H49:I49"/>
    <mergeCell ref="E56:G56"/>
    <mergeCell ref="E47:G47"/>
    <mergeCell ref="H47:I47"/>
    <mergeCell ref="E48:G48"/>
    <mergeCell ref="H48:I48"/>
    <mergeCell ref="E54:G54"/>
    <mergeCell ref="H54:I54"/>
    <mergeCell ref="O26:O32"/>
    <mergeCell ref="H71:AB71"/>
    <mergeCell ref="H72:AB72"/>
    <mergeCell ref="H46:I46"/>
    <mergeCell ref="O46:O52"/>
    <mergeCell ref="H50:I50"/>
    <mergeCell ref="A39:A42"/>
    <mergeCell ref="A33:A35"/>
    <mergeCell ref="A36:A38"/>
    <mergeCell ref="H41:I41"/>
    <mergeCell ref="H38:I38"/>
    <mergeCell ref="H39:I39"/>
    <mergeCell ref="H42:I42"/>
    <mergeCell ref="E41:G41"/>
    <mergeCell ref="E40:G40"/>
    <mergeCell ref="H40:I40"/>
    <mergeCell ref="H37:I37"/>
    <mergeCell ref="E39:G39"/>
    <mergeCell ref="E37:G37"/>
    <mergeCell ref="P39:R42"/>
    <mergeCell ref="S39:U39"/>
    <mergeCell ref="S41:U41"/>
    <mergeCell ref="S42:U42"/>
    <mergeCell ref="S40:U40"/>
    <mergeCell ref="V77:W77"/>
    <mergeCell ref="H75:I75"/>
    <mergeCell ref="S75:U75"/>
    <mergeCell ref="H77:I77"/>
    <mergeCell ref="A45:AB45"/>
    <mergeCell ref="A73:AB73"/>
    <mergeCell ref="V26:W29"/>
    <mergeCell ref="O74:O77"/>
    <mergeCell ref="S76:U76"/>
    <mergeCell ref="S77:U77"/>
    <mergeCell ref="H74:I74"/>
    <mergeCell ref="S74:U74"/>
    <mergeCell ref="P74:R77"/>
    <mergeCell ref="H33:I33"/>
    <mergeCell ref="H35:I35"/>
    <mergeCell ref="V39:W39"/>
    <mergeCell ref="V41:W41"/>
    <mergeCell ref="V42:W42"/>
    <mergeCell ref="V40:W40"/>
    <mergeCell ref="V30:W32"/>
    <mergeCell ref="V75:W75"/>
    <mergeCell ref="H29:I29"/>
    <mergeCell ref="H30:I30"/>
    <mergeCell ref="S26:U29"/>
    <mergeCell ref="H76:I76"/>
    <mergeCell ref="E38:G38"/>
    <mergeCell ref="E77:G77"/>
    <mergeCell ref="E74:G74"/>
    <mergeCell ref="A71:D72"/>
    <mergeCell ref="A68:A70"/>
    <mergeCell ref="B68:D70"/>
    <mergeCell ref="A50:A52"/>
    <mergeCell ref="B50:D52"/>
    <mergeCell ref="E50:G50"/>
    <mergeCell ref="E51:G51"/>
    <mergeCell ref="H51:I51"/>
    <mergeCell ref="E52:G52"/>
    <mergeCell ref="H52:I52"/>
    <mergeCell ref="B74:D77"/>
    <mergeCell ref="E76:G76"/>
    <mergeCell ref="E72:G72"/>
    <mergeCell ref="E75:G75"/>
    <mergeCell ref="A74:A77"/>
    <mergeCell ref="A46:A48"/>
    <mergeCell ref="B46:D48"/>
    <mergeCell ref="B49:D49"/>
    <mergeCell ref="A56:A58"/>
    <mergeCell ref="B56:D58"/>
    <mergeCell ref="F2:AB2"/>
    <mergeCell ref="A82:AB82"/>
    <mergeCell ref="A83:AB83"/>
    <mergeCell ref="V76:W76"/>
    <mergeCell ref="E29:G29"/>
    <mergeCell ref="H79:AB79"/>
    <mergeCell ref="A79:G79"/>
    <mergeCell ref="E68:G68"/>
    <mergeCell ref="H68:I68"/>
    <mergeCell ref="O68:O70"/>
    <mergeCell ref="P68:R70"/>
    <mergeCell ref="V68:W68"/>
    <mergeCell ref="E69:G69"/>
    <mergeCell ref="H69:I69"/>
    <mergeCell ref="S69:U69"/>
    <mergeCell ref="V69:W69"/>
    <mergeCell ref="E70:G70"/>
    <mergeCell ref="H70:I70"/>
    <mergeCell ref="V70:W70"/>
    <mergeCell ref="V74:W74"/>
    <mergeCell ref="H78:I78"/>
    <mergeCell ref="P78:U78"/>
    <mergeCell ref="B78:G78"/>
    <mergeCell ref="V78:W78"/>
  </mergeCells>
  <phoneticPr fontId="0" type="noConversion"/>
  <conditionalFormatting sqref="H80:J80 L80 Z80 N80:X80 AB80">
    <cfRule type="beginsWith" dxfId="29" priority="30" operator="beginsWith" text="Match Not Met">
      <formula>LEFT(H80,LEN("Match Not Met"))="Match Not Met"</formula>
    </cfRule>
  </conditionalFormatting>
  <conditionalFormatting sqref="H43:J43 L43 Z43 N43:X43 AB43">
    <cfRule type="expression" dxfId="28" priority="29">
      <formula>$H$43</formula>
    </cfRule>
  </conditionalFormatting>
  <conditionalFormatting sqref="H44:J44 L44 Z44 N44:X44 AB44">
    <cfRule type="expression" dxfId="27" priority="28">
      <formula>$H$44</formula>
    </cfRule>
  </conditionalFormatting>
  <conditionalFormatting sqref="H71:J71 L71 Z71 N71:X71 AB71">
    <cfRule type="expression" dxfId="26" priority="27">
      <formula>$H$71</formula>
    </cfRule>
  </conditionalFormatting>
  <conditionalFormatting sqref="H72:J72 L72 Z72 N72:X72 AB72">
    <cfRule type="expression" dxfId="25" priority="26">
      <formula>$H$72</formula>
    </cfRule>
  </conditionalFormatting>
  <conditionalFormatting sqref="H79:J79 L79 Z79 N79:X79 AB79">
    <cfRule type="expression" dxfId="24" priority="25">
      <formula>$H$79</formula>
    </cfRule>
  </conditionalFormatting>
  <conditionalFormatting sqref="K80">
    <cfRule type="beginsWith" dxfId="23" priority="24" operator="beginsWith" text="Match Not Met">
      <formula>LEFT(K80,LEN("Match Not Met"))="Match Not Met"</formula>
    </cfRule>
  </conditionalFormatting>
  <conditionalFormatting sqref="K43">
    <cfRule type="expression" dxfId="22" priority="23">
      <formula>$H$43</formula>
    </cfRule>
  </conditionalFormatting>
  <conditionalFormatting sqref="K44">
    <cfRule type="expression" dxfId="21" priority="22">
      <formula>$H$44</formula>
    </cfRule>
  </conditionalFormatting>
  <conditionalFormatting sqref="K71">
    <cfRule type="expression" dxfId="20" priority="21">
      <formula>$H$71</formula>
    </cfRule>
  </conditionalFormatting>
  <conditionalFormatting sqref="K72">
    <cfRule type="expression" dxfId="19" priority="20">
      <formula>$H$72</formula>
    </cfRule>
  </conditionalFormatting>
  <conditionalFormatting sqref="K79">
    <cfRule type="expression" dxfId="18" priority="19">
      <formula>$H$79</formula>
    </cfRule>
  </conditionalFormatting>
  <conditionalFormatting sqref="Y80">
    <cfRule type="beginsWith" dxfId="17" priority="18" operator="beginsWith" text="Match Not Met">
      <formula>LEFT(Y80,LEN("Match Not Met"))="Match Not Met"</formula>
    </cfRule>
  </conditionalFormatting>
  <conditionalFormatting sqref="Y43">
    <cfRule type="expression" dxfId="16" priority="17">
      <formula>$H$43</formula>
    </cfRule>
  </conditionalFormatting>
  <conditionalFormatting sqref="Y44">
    <cfRule type="expression" dxfId="15" priority="16">
      <formula>$H$44</formula>
    </cfRule>
  </conditionalFormatting>
  <conditionalFormatting sqref="Y71">
    <cfRule type="expression" dxfId="14" priority="15">
      <formula>$H$71</formula>
    </cfRule>
  </conditionalFormatting>
  <conditionalFormatting sqref="Y72">
    <cfRule type="expression" dxfId="13" priority="14">
      <formula>$H$72</formula>
    </cfRule>
  </conditionalFormatting>
  <conditionalFormatting sqref="Y79">
    <cfRule type="expression" dxfId="12" priority="13">
      <formula>$H$79</formula>
    </cfRule>
  </conditionalFormatting>
  <conditionalFormatting sqref="M80">
    <cfRule type="beginsWith" dxfId="11" priority="12" operator="beginsWith" text="Match Not Met">
      <formula>LEFT(M80,LEN("Match Not Met"))="Match Not Met"</formula>
    </cfRule>
  </conditionalFormatting>
  <conditionalFormatting sqref="M43">
    <cfRule type="expression" dxfId="10" priority="11">
      <formula>$H$43</formula>
    </cfRule>
  </conditionalFormatting>
  <conditionalFormatting sqref="M44">
    <cfRule type="expression" dxfId="9" priority="10">
      <formula>$H$44</formula>
    </cfRule>
  </conditionalFormatting>
  <conditionalFormatting sqref="M71">
    <cfRule type="expression" dxfId="8" priority="9">
      <formula>$H$71</formula>
    </cfRule>
  </conditionalFormatting>
  <conditionalFormatting sqref="M72">
    <cfRule type="expression" dxfId="7" priority="8">
      <formula>$H$72</formula>
    </cfRule>
  </conditionalFormatting>
  <conditionalFormatting sqref="M79">
    <cfRule type="expression" dxfId="6" priority="7">
      <formula>$H$79</formula>
    </cfRule>
  </conditionalFormatting>
  <conditionalFormatting sqref="AA80">
    <cfRule type="beginsWith" dxfId="5" priority="6" operator="beginsWith" text="Match Not Met">
      <formula>LEFT(AA80,LEN("Match Not Met"))="Match Not Met"</formula>
    </cfRule>
  </conditionalFormatting>
  <conditionalFormatting sqref="AA43">
    <cfRule type="expression" dxfId="4" priority="5">
      <formula>$H$43</formula>
    </cfRule>
  </conditionalFormatting>
  <conditionalFormatting sqref="AA44">
    <cfRule type="expression" dxfId="3" priority="4">
      <formula>$H$44</formula>
    </cfRule>
  </conditionalFormatting>
  <conditionalFormatting sqref="AA71">
    <cfRule type="expression" dxfId="2" priority="3">
      <formula>$H$71</formula>
    </cfRule>
  </conditionalFormatting>
  <conditionalFormatting sqref="AA72">
    <cfRule type="expression" dxfId="1" priority="2">
      <formula>$H$72</formula>
    </cfRule>
  </conditionalFormatting>
  <conditionalFormatting sqref="AA79">
    <cfRule type="expression" dxfId="0" priority="1">
      <formula>$H$79</formula>
    </cfRule>
  </conditionalFormatting>
  <printOptions horizontalCentered="1"/>
  <pageMargins left="0.25" right="0.25" top="0.25" bottom="0.5" header="0.25" footer="0.25"/>
  <pageSetup scale="70" fitToWidth="0" fitToHeight="0" orientation="landscape" r:id="rId1"/>
  <headerFooter>
    <oddFooter>&amp;LAppendix D (Required Forms)
Form D24.1 (Proposed Budget)&amp;RPage &amp;P</oddFooter>
  </headerFooter>
  <rowBreaks count="2" manualBreakCount="2">
    <brk id="32" max="27"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56"/>
  <sheetViews>
    <sheetView showWhiteSpace="0" zoomScaleNormal="100" workbookViewId="0">
      <selection activeCell="A13" sqref="A13:D13"/>
    </sheetView>
  </sheetViews>
  <sheetFormatPr defaultColWidth="9.140625" defaultRowHeight="12.75" x14ac:dyDescent="0.2"/>
  <cols>
    <col min="1" max="3" width="6.85546875" style="45" customWidth="1"/>
    <col min="4" max="4" width="6.28515625" style="45" customWidth="1"/>
    <col min="5" max="5" width="4.42578125" style="45" customWidth="1"/>
    <col min="6" max="10" width="4.7109375" style="45" customWidth="1"/>
    <col min="11" max="12" width="5.5703125" style="45" customWidth="1"/>
    <col min="13" max="14" width="5.42578125" style="45" customWidth="1"/>
    <col min="15" max="15" width="5.28515625" style="45" customWidth="1"/>
    <col min="16" max="16" width="4.7109375" style="45" customWidth="1"/>
    <col min="17" max="17" width="5.42578125" style="45" customWidth="1"/>
    <col min="18" max="18" width="4.7109375" style="45" customWidth="1"/>
    <col min="19" max="19" width="5.28515625" style="45" customWidth="1"/>
    <col min="20" max="20" width="4.7109375" style="45" customWidth="1"/>
    <col min="21" max="21" width="5.28515625" style="45" customWidth="1"/>
    <col min="22" max="22" width="4.7109375" style="45" customWidth="1"/>
    <col min="23" max="23" width="5.28515625" style="45" customWidth="1"/>
    <col min="24" max="24" width="4.7109375" style="45" customWidth="1"/>
    <col min="25" max="26" width="5.5703125" style="45" customWidth="1"/>
    <col min="27" max="27" width="5.28515625" style="45" customWidth="1"/>
    <col min="28" max="28" width="6" style="45" customWidth="1"/>
    <col min="29" max="74" width="3.7109375" style="45" customWidth="1"/>
    <col min="75" max="16384" width="9.140625" style="45"/>
  </cols>
  <sheetData>
    <row r="1" spans="1:49" ht="21.95" customHeight="1" x14ac:dyDescent="0.2">
      <c r="A1" s="43" t="str">
        <f>T('Cover Page'!A4)</f>
        <v>Program Services:</v>
      </c>
      <c r="B1" s="44"/>
      <c r="C1" s="44"/>
      <c r="D1" s="44"/>
      <c r="E1" s="44"/>
      <c r="F1" s="207" t="str">
        <f>T('Cover Page'!G4:AK4)</f>
        <v>CONGREGATE MEAL SERVICES</v>
      </c>
      <c r="G1" s="207"/>
      <c r="H1" s="207"/>
      <c r="I1" s="207"/>
      <c r="J1" s="207"/>
      <c r="K1" s="207"/>
      <c r="L1" s="207"/>
      <c r="M1" s="207"/>
      <c r="N1" s="207"/>
      <c r="O1" s="207"/>
      <c r="P1" s="207"/>
      <c r="Q1" s="207"/>
      <c r="R1" s="207"/>
      <c r="S1" s="207"/>
      <c r="T1" s="207"/>
      <c r="U1" s="207"/>
      <c r="V1" s="207"/>
      <c r="W1" s="207"/>
      <c r="X1" s="207"/>
      <c r="Y1" s="207"/>
      <c r="Z1" s="207"/>
      <c r="AA1" s="207"/>
      <c r="AB1" s="207"/>
    </row>
    <row r="2" spans="1:49" s="16" customFormat="1" ht="19.5" customHeight="1" x14ac:dyDescent="0.2">
      <c r="A2" s="43" t="s">
        <v>14</v>
      </c>
      <c r="B2" s="109"/>
      <c r="C2" s="109"/>
      <c r="D2" s="109"/>
      <c r="E2" s="109"/>
      <c r="F2" s="213" t="str">
        <f>T('Cover Page'!G5:AK5)</f>
        <v>Older Americans Act (OAA) Title III C-1</v>
      </c>
      <c r="G2" s="213"/>
      <c r="H2" s="213"/>
      <c r="I2" s="213"/>
      <c r="J2" s="213"/>
      <c r="K2" s="213"/>
      <c r="L2" s="213"/>
      <c r="M2" s="213"/>
      <c r="N2" s="213"/>
      <c r="O2" s="213"/>
      <c r="P2" s="213"/>
      <c r="Q2" s="213"/>
      <c r="R2" s="213"/>
      <c r="S2" s="213"/>
      <c r="T2" s="213"/>
      <c r="U2" s="213"/>
      <c r="V2" s="213"/>
      <c r="W2" s="213"/>
      <c r="X2" s="213"/>
      <c r="Y2" s="213"/>
      <c r="Z2" s="213"/>
      <c r="AA2" s="213"/>
      <c r="AB2" s="213"/>
      <c r="AU2" s="41"/>
      <c r="AV2" s="41"/>
      <c r="AW2" s="40"/>
    </row>
    <row r="3" spans="1:49" ht="21.95" customHeight="1" x14ac:dyDescent="0.2">
      <c r="A3" s="43" t="str">
        <f>T('Cover Page'!A6)</f>
        <v>Fiscal Year:</v>
      </c>
      <c r="B3" s="44"/>
      <c r="C3" s="44"/>
      <c r="D3" s="44"/>
      <c r="F3" s="208" t="str">
        <f>T('Cover Page'!G6:AK6)</f>
        <v>2022-2023</v>
      </c>
      <c r="G3" s="208"/>
      <c r="H3" s="208"/>
      <c r="I3" s="208"/>
      <c r="J3" s="208"/>
      <c r="K3" s="208"/>
      <c r="L3" s="208"/>
      <c r="M3" s="208"/>
      <c r="N3" s="208"/>
      <c r="O3" s="208"/>
      <c r="P3" s="208"/>
      <c r="Q3" s="208"/>
      <c r="R3" s="208"/>
      <c r="S3" s="208"/>
      <c r="T3" s="208"/>
      <c r="U3" s="208"/>
      <c r="V3" s="208"/>
      <c r="W3" s="208"/>
      <c r="X3" s="208"/>
      <c r="Y3" s="208"/>
      <c r="Z3" s="208"/>
      <c r="AA3" s="208"/>
      <c r="AB3" s="208"/>
      <c r="AU3" s="61"/>
      <c r="AV3" s="61"/>
      <c r="AW3" s="61"/>
    </row>
    <row r="4" spans="1:49" s="16" customFormat="1" ht="19.5" customHeight="1" x14ac:dyDescent="0.2">
      <c r="A4" s="43" t="str">
        <f>T('Cover Page'!A7)</f>
        <v>Los Angeles County Region:</v>
      </c>
      <c r="B4" s="109"/>
      <c r="C4" s="109"/>
      <c r="D4" s="109"/>
      <c r="E4" s="109"/>
      <c r="F4" s="208" t="str">
        <f>T('Cover Page'!G7:AK7)</f>
        <v>[Select Region]</v>
      </c>
      <c r="G4" s="208"/>
      <c r="H4" s="208"/>
      <c r="I4" s="208"/>
      <c r="J4" s="208"/>
      <c r="K4" s="208"/>
      <c r="L4" s="208"/>
      <c r="M4" s="208"/>
      <c r="N4" s="208"/>
      <c r="O4" s="208"/>
      <c r="P4" s="208"/>
      <c r="Q4" s="208"/>
      <c r="R4" s="208"/>
      <c r="S4" s="208"/>
      <c r="T4" s="208"/>
      <c r="U4" s="208"/>
      <c r="V4" s="208"/>
      <c r="W4" s="208"/>
      <c r="X4" s="208"/>
      <c r="Y4" s="208"/>
      <c r="Z4" s="208"/>
      <c r="AA4" s="208"/>
      <c r="AB4" s="208"/>
      <c r="AU4" s="41" t="s">
        <v>23</v>
      </c>
      <c r="AV4" s="41" t="s">
        <v>34</v>
      </c>
      <c r="AW4" s="40"/>
    </row>
    <row r="5" spans="1:49" s="16" customFormat="1" ht="21.95" hidden="1" customHeight="1" x14ac:dyDescent="0.2">
      <c r="A5" s="43" t="str">
        <f>T('Cover Page'!A8)</f>
        <v>Contract Number:</v>
      </c>
      <c r="B5" s="15"/>
      <c r="C5" s="15"/>
      <c r="D5" s="15"/>
      <c r="F5" s="209" t="str">
        <f>T('Cover Page'!G8:AK8)</f>
        <v>[Enter Contract Number]</v>
      </c>
      <c r="G5" s="209"/>
      <c r="H5" s="209"/>
      <c r="I5" s="209"/>
      <c r="J5" s="209"/>
      <c r="K5" s="209"/>
      <c r="L5" s="209"/>
      <c r="M5" s="209"/>
      <c r="N5" s="209"/>
      <c r="O5" s="209"/>
      <c r="P5" s="209"/>
      <c r="Q5" s="209"/>
      <c r="R5" s="209"/>
      <c r="S5" s="209"/>
      <c r="T5" s="209"/>
      <c r="U5" s="209"/>
      <c r="V5" s="209"/>
      <c r="W5" s="209"/>
      <c r="X5" s="209"/>
      <c r="Y5" s="209"/>
      <c r="Z5" s="209"/>
      <c r="AA5" s="209"/>
      <c r="AB5" s="209"/>
      <c r="AC5" s="17"/>
      <c r="AU5" s="40"/>
      <c r="AV5" s="40"/>
      <c r="AW5" s="40"/>
    </row>
    <row r="6" spans="1:49" s="16" customFormat="1" ht="21.95" hidden="1" customHeight="1" x14ac:dyDescent="0.2">
      <c r="A6" s="43" t="str">
        <f>T('Cover Page'!A9)</f>
        <v>Amendment Number:</v>
      </c>
      <c r="B6" s="15"/>
      <c r="C6" s="15"/>
      <c r="D6" s="15"/>
      <c r="F6" s="152" t="str">
        <f>T('Cover Page'!G9:S9)</f>
        <v>Select Number</v>
      </c>
      <c r="G6" s="152"/>
      <c r="H6" s="152"/>
      <c r="I6" s="152"/>
      <c r="J6" s="152"/>
      <c r="K6" s="152"/>
      <c r="L6" s="152"/>
      <c r="M6" s="152"/>
      <c r="N6" s="152"/>
      <c r="O6" s="152"/>
      <c r="P6" s="152"/>
      <c r="Q6" s="152"/>
      <c r="R6" s="210" t="str">
        <f>T('Cover Page'!T9:Y9)</f>
        <v>Modification Number:</v>
      </c>
      <c r="S6" s="210"/>
      <c r="T6" s="210"/>
      <c r="U6" s="210"/>
      <c r="V6" s="210"/>
      <c r="W6" s="152" t="str">
        <f>T('Cover Page'!Z9:AK9)</f>
        <v>Select Number</v>
      </c>
      <c r="X6" s="152"/>
      <c r="Y6" s="152"/>
      <c r="Z6" s="152"/>
      <c r="AA6" s="152"/>
      <c r="AB6" s="152"/>
      <c r="AC6" s="46"/>
      <c r="AQ6" s="18"/>
      <c r="AS6" s="19" t="s">
        <v>93</v>
      </c>
      <c r="AU6" s="40"/>
      <c r="AV6" s="40"/>
      <c r="AW6" s="40"/>
    </row>
    <row r="7" spans="1:49" ht="21.95" customHeight="1" x14ac:dyDescent="0.2">
      <c r="A7" s="43" t="str">
        <f>T('Cover Page'!A10)</f>
        <v>Proposer's Legal Name:</v>
      </c>
      <c r="B7" s="47"/>
      <c r="C7" s="47"/>
      <c r="D7" s="47"/>
      <c r="E7" s="47"/>
      <c r="F7" s="211" t="str">
        <f>T('Cover Page'!G10:AK10)</f>
        <v>[Enter Legal Name]</v>
      </c>
      <c r="G7" s="211"/>
      <c r="H7" s="211"/>
      <c r="I7" s="211"/>
      <c r="J7" s="211"/>
      <c r="K7" s="211"/>
      <c r="L7" s="211"/>
      <c r="M7" s="211"/>
      <c r="N7" s="211"/>
      <c r="O7" s="211"/>
      <c r="P7" s="211"/>
      <c r="Q7" s="211"/>
      <c r="R7" s="211"/>
      <c r="S7" s="211"/>
      <c r="T7" s="211"/>
      <c r="U7" s="211"/>
      <c r="V7" s="211"/>
      <c r="W7" s="211"/>
      <c r="X7" s="211"/>
      <c r="Y7" s="211"/>
      <c r="Z7" s="211"/>
      <c r="AA7" s="211"/>
      <c r="AB7" s="211"/>
      <c r="AC7" s="44"/>
      <c r="AU7" s="61"/>
      <c r="AV7" s="61"/>
      <c r="AW7" s="61"/>
    </row>
    <row r="8" spans="1:49" ht="25.5" customHeight="1" thickBot="1" x14ac:dyDescent="0.25">
      <c r="A8" s="212" t="s">
        <v>94</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U8" s="61"/>
      <c r="AV8" s="61"/>
      <c r="AW8" s="61"/>
    </row>
    <row r="9" spans="1:49" ht="33.75" customHeight="1" x14ac:dyDescent="0.2">
      <c r="A9" s="214" t="s">
        <v>95</v>
      </c>
      <c r="B9" s="215"/>
      <c r="C9" s="215"/>
      <c r="D9" s="215"/>
      <c r="E9" s="216" t="s">
        <v>96</v>
      </c>
      <c r="F9" s="216"/>
      <c r="G9" s="214" t="s">
        <v>97</v>
      </c>
      <c r="H9" s="214"/>
      <c r="I9" s="214" t="s">
        <v>98</v>
      </c>
      <c r="J9" s="217"/>
      <c r="K9" s="218" t="s">
        <v>99</v>
      </c>
      <c r="L9" s="219"/>
      <c r="M9" s="222" t="s">
        <v>279</v>
      </c>
      <c r="N9" s="223"/>
      <c r="O9" s="226" t="s">
        <v>100</v>
      </c>
      <c r="P9" s="227"/>
      <c r="Q9" s="227"/>
      <c r="R9" s="227"/>
      <c r="S9" s="227"/>
      <c r="T9" s="227"/>
      <c r="U9" s="227"/>
      <c r="V9" s="227"/>
      <c r="W9" s="227"/>
      <c r="X9" s="228"/>
      <c r="Y9" s="218" t="s">
        <v>101</v>
      </c>
      <c r="Z9" s="219"/>
      <c r="AA9" s="222" t="s">
        <v>102</v>
      </c>
      <c r="AB9" s="223"/>
    </row>
    <row r="10" spans="1:49" ht="33.75" customHeight="1" x14ac:dyDescent="0.2">
      <c r="A10" s="214"/>
      <c r="B10" s="215"/>
      <c r="C10" s="215"/>
      <c r="D10" s="215"/>
      <c r="E10" s="216"/>
      <c r="F10" s="216"/>
      <c r="G10" s="214"/>
      <c r="H10" s="214"/>
      <c r="I10" s="214"/>
      <c r="J10" s="217"/>
      <c r="K10" s="220"/>
      <c r="L10" s="221"/>
      <c r="M10" s="224"/>
      <c r="N10" s="225"/>
      <c r="O10" s="214" t="s">
        <v>103</v>
      </c>
      <c r="P10" s="214"/>
      <c r="Q10" s="214"/>
      <c r="R10" s="214"/>
      <c r="S10" s="214" t="s">
        <v>104</v>
      </c>
      <c r="T10" s="214"/>
      <c r="U10" s="214"/>
      <c r="V10" s="214"/>
      <c r="W10" s="217" t="s">
        <v>105</v>
      </c>
      <c r="X10" s="230"/>
      <c r="Y10" s="220"/>
      <c r="Z10" s="221"/>
      <c r="AA10" s="220"/>
      <c r="AB10" s="229"/>
    </row>
    <row r="11" spans="1:49" s="48" customFormat="1" ht="33" customHeight="1" x14ac:dyDescent="0.15">
      <c r="A11" s="215"/>
      <c r="B11" s="215"/>
      <c r="C11" s="215"/>
      <c r="D11" s="215"/>
      <c r="E11" s="216"/>
      <c r="F11" s="216"/>
      <c r="G11" s="214"/>
      <c r="H11" s="214"/>
      <c r="I11" s="214"/>
      <c r="J11" s="217"/>
      <c r="K11" s="231" t="s">
        <v>106</v>
      </c>
      <c r="L11" s="232"/>
      <c r="M11" s="224" t="s">
        <v>70</v>
      </c>
      <c r="N11" s="225"/>
      <c r="O11" s="214" t="s">
        <v>72</v>
      </c>
      <c r="P11" s="214"/>
      <c r="Q11" s="214" t="s">
        <v>73</v>
      </c>
      <c r="R11" s="215"/>
      <c r="S11" s="214" t="s">
        <v>72</v>
      </c>
      <c r="T11" s="214"/>
      <c r="U11" s="214" t="s">
        <v>73</v>
      </c>
      <c r="V11" s="215"/>
      <c r="W11" s="217" t="s">
        <v>72</v>
      </c>
      <c r="X11" s="230"/>
      <c r="Y11" s="231" t="s">
        <v>107</v>
      </c>
      <c r="Z11" s="232"/>
      <c r="AA11" s="231" t="s">
        <v>108</v>
      </c>
      <c r="AB11" s="225"/>
    </row>
    <row r="12" spans="1:49" x14ac:dyDescent="0.2">
      <c r="A12" s="233" t="s">
        <v>109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5"/>
    </row>
    <row r="13" spans="1:49" ht="23.25" customHeight="1" x14ac:dyDescent="0.2">
      <c r="A13" s="195" t="s">
        <v>110</v>
      </c>
      <c r="B13" s="196"/>
      <c r="C13" s="196"/>
      <c r="D13" s="197"/>
      <c r="E13" s="198"/>
      <c r="F13" s="199"/>
      <c r="G13" s="200"/>
      <c r="H13" s="201"/>
      <c r="I13" s="202"/>
      <c r="J13" s="203"/>
      <c r="K13" s="191" t="str">
        <f t="shared" ref="K13:K40" si="0">IF(E13="","",E13*G13*I13)</f>
        <v/>
      </c>
      <c r="L13" s="192"/>
      <c r="M13" s="204"/>
      <c r="N13" s="205"/>
      <c r="O13" s="206"/>
      <c r="P13" s="205"/>
      <c r="Q13" s="206"/>
      <c r="R13" s="205"/>
      <c r="S13" s="206"/>
      <c r="T13" s="205"/>
      <c r="U13" s="206"/>
      <c r="V13" s="205"/>
      <c r="W13" s="189"/>
      <c r="X13" s="190"/>
      <c r="Y13" s="191" t="str">
        <f t="shared" ref="Y13" si="1">IF(K13="","",SUM(M13:X13))</f>
        <v/>
      </c>
      <c r="Z13" s="192"/>
      <c r="AA13" s="193" t="str">
        <f>IF(K13="","",(K13-Y13))</f>
        <v/>
      </c>
      <c r="AB13" s="194"/>
    </row>
    <row r="14" spans="1:49" ht="23.25" customHeight="1" x14ac:dyDescent="0.2">
      <c r="A14" s="195" t="s">
        <v>110</v>
      </c>
      <c r="B14" s="196"/>
      <c r="C14" s="196"/>
      <c r="D14" s="197"/>
      <c r="E14" s="198"/>
      <c r="F14" s="199"/>
      <c r="G14" s="200"/>
      <c r="H14" s="201"/>
      <c r="I14" s="202"/>
      <c r="J14" s="203"/>
      <c r="K14" s="191" t="str">
        <f t="shared" si="0"/>
        <v/>
      </c>
      <c r="L14" s="192"/>
      <c r="M14" s="204"/>
      <c r="N14" s="205"/>
      <c r="O14" s="206"/>
      <c r="P14" s="205"/>
      <c r="Q14" s="206"/>
      <c r="R14" s="205"/>
      <c r="S14" s="206"/>
      <c r="T14" s="205"/>
      <c r="U14" s="206"/>
      <c r="V14" s="205"/>
      <c r="W14" s="189"/>
      <c r="X14" s="190"/>
      <c r="Y14" s="191" t="str">
        <f t="shared" ref="Y14:Y43" si="2">IF(K14="","",SUM(M14:X14))</f>
        <v/>
      </c>
      <c r="Z14" s="192"/>
      <c r="AA14" s="193" t="str">
        <f>IF(K14="","",(K14-Y14))</f>
        <v/>
      </c>
      <c r="AB14" s="194"/>
    </row>
    <row r="15" spans="1:49" ht="23.25" customHeight="1" x14ac:dyDescent="0.2">
      <c r="A15" s="195" t="s">
        <v>110</v>
      </c>
      <c r="B15" s="196"/>
      <c r="C15" s="196"/>
      <c r="D15" s="197"/>
      <c r="E15" s="198"/>
      <c r="F15" s="199"/>
      <c r="G15" s="200"/>
      <c r="H15" s="201"/>
      <c r="I15" s="202"/>
      <c r="J15" s="203"/>
      <c r="K15" s="191" t="str">
        <f t="shared" si="0"/>
        <v/>
      </c>
      <c r="L15" s="192"/>
      <c r="M15" s="204"/>
      <c r="N15" s="205"/>
      <c r="O15" s="206"/>
      <c r="P15" s="205"/>
      <c r="Q15" s="206"/>
      <c r="R15" s="205"/>
      <c r="S15" s="206"/>
      <c r="T15" s="205"/>
      <c r="U15" s="206"/>
      <c r="V15" s="205"/>
      <c r="W15" s="189"/>
      <c r="X15" s="190"/>
      <c r="Y15" s="191" t="str">
        <f t="shared" si="2"/>
        <v/>
      </c>
      <c r="Z15" s="192"/>
      <c r="AA15" s="193" t="str">
        <f>IF(K15="","",(K15-Y15))</f>
        <v/>
      </c>
      <c r="AB15" s="194"/>
    </row>
    <row r="16" spans="1:49" ht="23.25" customHeight="1" x14ac:dyDescent="0.2">
      <c r="A16" s="195" t="s">
        <v>110</v>
      </c>
      <c r="B16" s="196"/>
      <c r="C16" s="196"/>
      <c r="D16" s="197"/>
      <c r="E16" s="198"/>
      <c r="F16" s="199"/>
      <c r="G16" s="200"/>
      <c r="H16" s="201"/>
      <c r="I16" s="202"/>
      <c r="J16" s="203"/>
      <c r="K16" s="191" t="str">
        <f t="shared" si="0"/>
        <v/>
      </c>
      <c r="L16" s="192"/>
      <c r="M16" s="204"/>
      <c r="N16" s="205"/>
      <c r="O16" s="206"/>
      <c r="P16" s="205"/>
      <c r="Q16" s="206"/>
      <c r="R16" s="205"/>
      <c r="S16" s="206"/>
      <c r="T16" s="205"/>
      <c r="U16" s="206"/>
      <c r="V16" s="205"/>
      <c r="W16" s="189"/>
      <c r="X16" s="190"/>
      <c r="Y16" s="191" t="str">
        <f t="shared" si="2"/>
        <v/>
      </c>
      <c r="Z16" s="192"/>
      <c r="AA16" s="193" t="str">
        <f>IF(K16="","",(K16-Y16))</f>
        <v/>
      </c>
      <c r="AB16" s="194"/>
    </row>
    <row r="17" spans="1:28" ht="23.25" customHeight="1" x14ac:dyDescent="0.2">
      <c r="A17" s="195" t="s">
        <v>110</v>
      </c>
      <c r="B17" s="196"/>
      <c r="C17" s="196"/>
      <c r="D17" s="197"/>
      <c r="E17" s="198"/>
      <c r="F17" s="199"/>
      <c r="G17" s="200"/>
      <c r="H17" s="201"/>
      <c r="I17" s="202"/>
      <c r="J17" s="203"/>
      <c r="K17" s="191" t="str">
        <f t="shared" si="0"/>
        <v/>
      </c>
      <c r="L17" s="192"/>
      <c r="M17" s="204"/>
      <c r="N17" s="205"/>
      <c r="O17" s="206"/>
      <c r="P17" s="205"/>
      <c r="Q17" s="206"/>
      <c r="R17" s="205"/>
      <c r="S17" s="206"/>
      <c r="T17" s="205"/>
      <c r="U17" s="206"/>
      <c r="V17" s="205"/>
      <c r="W17" s="189"/>
      <c r="X17" s="190"/>
      <c r="Y17" s="191" t="str">
        <f t="shared" si="2"/>
        <v/>
      </c>
      <c r="Z17" s="192"/>
      <c r="AA17" s="193" t="str">
        <f t="shared" ref="AA17:AA43" si="3">IF(K17="","",(K17-Y17))</f>
        <v/>
      </c>
      <c r="AB17" s="194"/>
    </row>
    <row r="18" spans="1:28" ht="23.25" customHeight="1" x14ac:dyDescent="0.2">
      <c r="A18" s="195" t="s">
        <v>110</v>
      </c>
      <c r="B18" s="196"/>
      <c r="C18" s="196"/>
      <c r="D18" s="197"/>
      <c r="E18" s="198"/>
      <c r="F18" s="199"/>
      <c r="G18" s="200"/>
      <c r="H18" s="201"/>
      <c r="I18" s="202"/>
      <c r="J18" s="203"/>
      <c r="K18" s="191" t="str">
        <f t="shared" si="0"/>
        <v/>
      </c>
      <c r="L18" s="192"/>
      <c r="M18" s="204"/>
      <c r="N18" s="205"/>
      <c r="O18" s="206"/>
      <c r="P18" s="205"/>
      <c r="Q18" s="206"/>
      <c r="R18" s="205"/>
      <c r="S18" s="206"/>
      <c r="T18" s="205"/>
      <c r="U18" s="206"/>
      <c r="V18" s="205"/>
      <c r="W18" s="189"/>
      <c r="X18" s="190"/>
      <c r="Y18" s="191" t="str">
        <f t="shared" si="2"/>
        <v/>
      </c>
      <c r="Z18" s="192"/>
      <c r="AA18" s="193" t="str">
        <f>IF(K18="","",(K18-Y18))</f>
        <v/>
      </c>
      <c r="AB18" s="194"/>
    </row>
    <row r="19" spans="1:28" ht="23.25" customHeight="1" x14ac:dyDescent="0.2">
      <c r="A19" s="195" t="s">
        <v>110</v>
      </c>
      <c r="B19" s="196"/>
      <c r="C19" s="196"/>
      <c r="D19" s="197"/>
      <c r="E19" s="198"/>
      <c r="F19" s="199"/>
      <c r="G19" s="200"/>
      <c r="H19" s="201"/>
      <c r="I19" s="202"/>
      <c r="J19" s="203"/>
      <c r="K19" s="191" t="str">
        <f t="shared" si="0"/>
        <v/>
      </c>
      <c r="L19" s="192"/>
      <c r="M19" s="204"/>
      <c r="N19" s="205"/>
      <c r="O19" s="206"/>
      <c r="P19" s="205"/>
      <c r="Q19" s="206"/>
      <c r="R19" s="205"/>
      <c r="S19" s="206"/>
      <c r="T19" s="205"/>
      <c r="U19" s="206"/>
      <c r="V19" s="205"/>
      <c r="W19" s="189"/>
      <c r="X19" s="190"/>
      <c r="Y19" s="191" t="str">
        <f t="shared" si="2"/>
        <v/>
      </c>
      <c r="Z19" s="192"/>
      <c r="AA19" s="193" t="str">
        <f t="shared" si="3"/>
        <v/>
      </c>
      <c r="AB19" s="194"/>
    </row>
    <row r="20" spans="1:28" ht="23.25" customHeight="1" x14ac:dyDescent="0.2">
      <c r="A20" s="195" t="s">
        <v>110</v>
      </c>
      <c r="B20" s="196"/>
      <c r="C20" s="196"/>
      <c r="D20" s="197"/>
      <c r="E20" s="198"/>
      <c r="F20" s="199"/>
      <c r="G20" s="200"/>
      <c r="H20" s="201"/>
      <c r="I20" s="202"/>
      <c r="J20" s="203"/>
      <c r="K20" s="191" t="str">
        <f t="shared" ref="K20:K36" si="4">IF(E20="","",E20*G20*I20)</f>
        <v/>
      </c>
      <c r="L20" s="192"/>
      <c r="M20" s="204"/>
      <c r="N20" s="205"/>
      <c r="O20" s="206"/>
      <c r="P20" s="205"/>
      <c r="Q20" s="206"/>
      <c r="R20" s="205"/>
      <c r="S20" s="206"/>
      <c r="T20" s="205"/>
      <c r="U20" s="206"/>
      <c r="V20" s="205"/>
      <c r="W20" s="189"/>
      <c r="X20" s="190"/>
      <c r="Y20" s="191" t="str">
        <f t="shared" ref="Y20:Y36" si="5">IF(K20="","",SUM(M20:X20))</f>
        <v/>
      </c>
      <c r="Z20" s="192"/>
      <c r="AA20" s="193" t="str">
        <f>IF(K20="","",(K20-Y20))</f>
        <v/>
      </c>
      <c r="AB20" s="194"/>
    </row>
    <row r="21" spans="1:28" ht="23.25" customHeight="1" x14ac:dyDescent="0.2">
      <c r="A21" s="195" t="s">
        <v>110</v>
      </c>
      <c r="B21" s="196"/>
      <c r="C21" s="196"/>
      <c r="D21" s="197"/>
      <c r="E21" s="198"/>
      <c r="F21" s="199"/>
      <c r="G21" s="200"/>
      <c r="H21" s="201"/>
      <c r="I21" s="202"/>
      <c r="J21" s="203"/>
      <c r="K21" s="191" t="str">
        <f t="shared" si="4"/>
        <v/>
      </c>
      <c r="L21" s="192"/>
      <c r="M21" s="204"/>
      <c r="N21" s="205"/>
      <c r="O21" s="206"/>
      <c r="P21" s="205"/>
      <c r="Q21" s="206"/>
      <c r="R21" s="205"/>
      <c r="S21" s="206"/>
      <c r="T21" s="205"/>
      <c r="U21" s="206"/>
      <c r="V21" s="205"/>
      <c r="W21" s="189"/>
      <c r="X21" s="190"/>
      <c r="Y21" s="191" t="str">
        <f t="shared" si="5"/>
        <v/>
      </c>
      <c r="Z21" s="192"/>
      <c r="AA21" s="193" t="str">
        <f>IF(K21="","",(K21-Y21))</f>
        <v/>
      </c>
      <c r="AB21" s="194"/>
    </row>
    <row r="22" spans="1:28" ht="23.25" customHeight="1" x14ac:dyDescent="0.2">
      <c r="A22" s="195" t="s">
        <v>110</v>
      </c>
      <c r="B22" s="196"/>
      <c r="C22" s="196"/>
      <c r="D22" s="197"/>
      <c r="E22" s="198"/>
      <c r="F22" s="199"/>
      <c r="G22" s="200"/>
      <c r="H22" s="201"/>
      <c r="I22" s="202"/>
      <c r="J22" s="203"/>
      <c r="K22" s="191" t="str">
        <f t="shared" ref="K22:K26" si="6">IF(E22="","",E22*G22*I22)</f>
        <v/>
      </c>
      <c r="L22" s="192"/>
      <c r="M22" s="204"/>
      <c r="N22" s="205"/>
      <c r="O22" s="206"/>
      <c r="P22" s="205"/>
      <c r="Q22" s="206"/>
      <c r="R22" s="205"/>
      <c r="S22" s="206"/>
      <c r="T22" s="205"/>
      <c r="U22" s="206"/>
      <c r="V22" s="205"/>
      <c r="W22" s="189"/>
      <c r="X22" s="190"/>
      <c r="Y22" s="191" t="str">
        <f t="shared" ref="Y22:Y26" si="7">IF(K22="","",SUM(M22:X22))</f>
        <v/>
      </c>
      <c r="Z22" s="192"/>
      <c r="AA22" s="193" t="str">
        <f>IF(K22="","",(K22-Y22))</f>
        <v/>
      </c>
      <c r="AB22" s="194"/>
    </row>
    <row r="23" spans="1:28" ht="23.25" customHeight="1" x14ac:dyDescent="0.2">
      <c r="A23" s="195" t="s">
        <v>110</v>
      </c>
      <c r="B23" s="196"/>
      <c r="C23" s="196"/>
      <c r="D23" s="197"/>
      <c r="E23" s="198"/>
      <c r="F23" s="199"/>
      <c r="G23" s="200"/>
      <c r="H23" s="201"/>
      <c r="I23" s="202"/>
      <c r="J23" s="203"/>
      <c r="K23" s="191" t="str">
        <f t="shared" si="6"/>
        <v/>
      </c>
      <c r="L23" s="192"/>
      <c r="M23" s="204"/>
      <c r="N23" s="205"/>
      <c r="O23" s="206"/>
      <c r="P23" s="205"/>
      <c r="Q23" s="206"/>
      <c r="R23" s="205"/>
      <c r="S23" s="206"/>
      <c r="T23" s="205"/>
      <c r="U23" s="206"/>
      <c r="V23" s="205"/>
      <c r="W23" s="189"/>
      <c r="X23" s="190"/>
      <c r="Y23" s="191" t="str">
        <f t="shared" si="7"/>
        <v/>
      </c>
      <c r="Z23" s="192"/>
      <c r="AA23" s="193" t="str">
        <f t="shared" ref="AA23" si="8">IF(K23="","",(K23-Y23))</f>
        <v/>
      </c>
      <c r="AB23" s="194"/>
    </row>
    <row r="24" spans="1:28" ht="23.25" customHeight="1" x14ac:dyDescent="0.2">
      <c r="A24" s="195" t="s">
        <v>110</v>
      </c>
      <c r="B24" s="196"/>
      <c r="C24" s="196"/>
      <c r="D24" s="197"/>
      <c r="E24" s="198"/>
      <c r="F24" s="199"/>
      <c r="G24" s="200"/>
      <c r="H24" s="201"/>
      <c r="I24" s="202"/>
      <c r="J24" s="203"/>
      <c r="K24" s="191" t="str">
        <f t="shared" si="6"/>
        <v/>
      </c>
      <c r="L24" s="192"/>
      <c r="M24" s="204"/>
      <c r="N24" s="205"/>
      <c r="O24" s="206"/>
      <c r="P24" s="205"/>
      <c r="Q24" s="206"/>
      <c r="R24" s="205"/>
      <c r="S24" s="206"/>
      <c r="T24" s="205"/>
      <c r="U24" s="206"/>
      <c r="V24" s="205"/>
      <c r="W24" s="189"/>
      <c r="X24" s="190"/>
      <c r="Y24" s="191" t="str">
        <f t="shared" si="7"/>
        <v/>
      </c>
      <c r="Z24" s="192"/>
      <c r="AA24" s="193" t="str">
        <f>IF(K24="","",(K24-Y24))</f>
        <v/>
      </c>
      <c r="AB24" s="194"/>
    </row>
    <row r="25" spans="1:28" ht="23.25" customHeight="1" x14ac:dyDescent="0.2">
      <c r="A25" s="195" t="s">
        <v>110</v>
      </c>
      <c r="B25" s="196"/>
      <c r="C25" s="196"/>
      <c r="D25" s="197"/>
      <c r="E25" s="198"/>
      <c r="F25" s="199"/>
      <c r="G25" s="200"/>
      <c r="H25" s="201"/>
      <c r="I25" s="202"/>
      <c r="J25" s="203"/>
      <c r="K25" s="191" t="str">
        <f t="shared" si="6"/>
        <v/>
      </c>
      <c r="L25" s="192"/>
      <c r="M25" s="204"/>
      <c r="N25" s="205"/>
      <c r="O25" s="206"/>
      <c r="P25" s="205"/>
      <c r="Q25" s="206"/>
      <c r="R25" s="205"/>
      <c r="S25" s="206"/>
      <c r="T25" s="205"/>
      <c r="U25" s="206"/>
      <c r="V25" s="205"/>
      <c r="W25" s="189"/>
      <c r="X25" s="190"/>
      <c r="Y25" s="191" t="str">
        <f t="shared" si="7"/>
        <v/>
      </c>
      <c r="Z25" s="192"/>
      <c r="AA25" s="193" t="str">
        <f t="shared" ref="AA25:AA26" si="9">IF(K25="","",(K25-Y25))</f>
        <v/>
      </c>
      <c r="AB25" s="194"/>
    </row>
    <row r="26" spans="1:28" ht="23.25" customHeight="1" x14ac:dyDescent="0.2">
      <c r="A26" s="195" t="s">
        <v>110</v>
      </c>
      <c r="B26" s="196"/>
      <c r="C26" s="196"/>
      <c r="D26" s="197"/>
      <c r="E26" s="198"/>
      <c r="F26" s="199"/>
      <c r="G26" s="200"/>
      <c r="H26" s="201"/>
      <c r="I26" s="202"/>
      <c r="J26" s="203"/>
      <c r="K26" s="191" t="str">
        <f t="shared" si="6"/>
        <v/>
      </c>
      <c r="L26" s="192"/>
      <c r="M26" s="204"/>
      <c r="N26" s="205"/>
      <c r="O26" s="206"/>
      <c r="P26" s="205"/>
      <c r="Q26" s="206"/>
      <c r="R26" s="205"/>
      <c r="S26" s="206"/>
      <c r="T26" s="205"/>
      <c r="U26" s="206"/>
      <c r="V26" s="205"/>
      <c r="W26" s="189"/>
      <c r="X26" s="190"/>
      <c r="Y26" s="191" t="str">
        <f t="shared" si="7"/>
        <v/>
      </c>
      <c r="Z26" s="192"/>
      <c r="AA26" s="193" t="str">
        <f t="shared" si="9"/>
        <v/>
      </c>
      <c r="AB26" s="194"/>
    </row>
    <row r="27" spans="1:28" ht="23.25" customHeight="1" x14ac:dyDescent="0.2">
      <c r="A27" s="195" t="s">
        <v>110</v>
      </c>
      <c r="B27" s="196"/>
      <c r="C27" s="196"/>
      <c r="D27" s="197"/>
      <c r="E27" s="198"/>
      <c r="F27" s="199"/>
      <c r="G27" s="200"/>
      <c r="H27" s="201"/>
      <c r="I27" s="202"/>
      <c r="J27" s="203"/>
      <c r="K27" s="191" t="str">
        <f t="shared" si="4"/>
        <v/>
      </c>
      <c r="L27" s="192"/>
      <c r="M27" s="204"/>
      <c r="N27" s="205"/>
      <c r="O27" s="206"/>
      <c r="P27" s="205"/>
      <c r="Q27" s="206"/>
      <c r="R27" s="205"/>
      <c r="S27" s="206"/>
      <c r="T27" s="205"/>
      <c r="U27" s="206"/>
      <c r="V27" s="205"/>
      <c r="W27" s="189"/>
      <c r="X27" s="190"/>
      <c r="Y27" s="191" t="str">
        <f t="shared" si="5"/>
        <v/>
      </c>
      <c r="Z27" s="192"/>
      <c r="AA27" s="193" t="str">
        <f>IF(K27="","",(K27-Y27))</f>
        <v/>
      </c>
      <c r="AB27" s="194"/>
    </row>
    <row r="28" spans="1:28" ht="23.25" customHeight="1" x14ac:dyDescent="0.2">
      <c r="A28" s="195" t="s">
        <v>110</v>
      </c>
      <c r="B28" s="196"/>
      <c r="C28" s="196"/>
      <c r="D28" s="197"/>
      <c r="E28" s="198"/>
      <c r="F28" s="199"/>
      <c r="G28" s="200"/>
      <c r="H28" s="201"/>
      <c r="I28" s="202"/>
      <c r="J28" s="203"/>
      <c r="K28" s="191" t="str">
        <f t="shared" ref="K28:K31" si="10">IF(E28="","",E28*G28*I28)</f>
        <v/>
      </c>
      <c r="L28" s="192"/>
      <c r="M28" s="204"/>
      <c r="N28" s="205"/>
      <c r="O28" s="206"/>
      <c r="P28" s="205"/>
      <c r="Q28" s="206"/>
      <c r="R28" s="205"/>
      <c r="S28" s="206"/>
      <c r="T28" s="205"/>
      <c r="U28" s="206"/>
      <c r="V28" s="205"/>
      <c r="W28" s="189"/>
      <c r="X28" s="190"/>
      <c r="Y28" s="191" t="str">
        <f t="shared" ref="Y28:Y31" si="11">IF(K28="","",SUM(M28:X28))</f>
        <v/>
      </c>
      <c r="Z28" s="192"/>
      <c r="AA28" s="193" t="str">
        <f t="shared" ref="AA28" si="12">IF(K28="","",(K28-Y28))</f>
        <v/>
      </c>
      <c r="AB28" s="194"/>
    </row>
    <row r="29" spans="1:28" ht="23.25" customHeight="1" x14ac:dyDescent="0.2">
      <c r="A29" s="195" t="s">
        <v>110</v>
      </c>
      <c r="B29" s="196"/>
      <c r="C29" s="196"/>
      <c r="D29" s="197"/>
      <c r="E29" s="198"/>
      <c r="F29" s="199"/>
      <c r="G29" s="200"/>
      <c r="H29" s="201"/>
      <c r="I29" s="202"/>
      <c r="J29" s="203"/>
      <c r="K29" s="191" t="str">
        <f t="shared" si="10"/>
        <v/>
      </c>
      <c r="L29" s="192"/>
      <c r="M29" s="204"/>
      <c r="N29" s="205"/>
      <c r="O29" s="206"/>
      <c r="P29" s="205"/>
      <c r="Q29" s="206"/>
      <c r="R29" s="205"/>
      <c r="S29" s="206"/>
      <c r="T29" s="205"/>
      <c r="U29" s="206"/>
      <c r="V29" s="205"/>
      <c r="W29" s="189"/>
      <c r="X29" s="190"/>
      <c r="Y29" s="191" t="str">
        <f t="shared" si="11"/>
        <v/>
      </c>
      <c r="Z29" s="192"/>
      <c r="AA29" s="193" t="str">
        <f>IF(K29="","",(K29-Y29))</f>
        <v/>
      </c>
      <c r="AB29" s="194"/>
    </row>
    <row r="30" spans="1:28" ht="23.25" customHeight="1" x14ac:dyDescent="0.2">
      <c r="A30" s="195" t="s">
        <v>110</v>
      </c>
      <c r="B30" s="196"/>
      <c r="C30" s="196"/>
      <c r="D30" s="197"/>
      <c r="E30" s="198"/>
      <c r="F30" s="199"/>
      <c r="G30" s="200"/>
      <c r="H30" s="201"/>
      <c r="I30" s="202"/>
      <c r="J30" s="203"/>
      <c r="K30" s="191" t="str">
        <f t="shared" si="10"/>
        <v/>
      </c>
      <c r="L30" s="192"/>
      <c r="M30" s="204"/>
      <c r="N30" s="205"/>
      <c r="O30" s="206"/>
      <c r="P30" s="205"/>
      <c r="Q30" s="206"/>
      <c r="R30" s="205"/>
      <c r="S30" s="206"/>
      <c r="T30" s="205"/>
      <c r="U30" s="206"/>
      <c r="V30" s="205"/>
      <c r="W30" s="189"/>
      <c r="X30" s="190"/>
      <c r="Y30" s="191" t="str">
        <f t="shared" si="11"/>
        <v/>
      </c>
      <c r="Z30" s="192"/>
      <c r="AA30" s="193" t="str">
        <f t="shared" ref="AA30:AA31" si="13">IF(K30="","",(K30-Y30))</f>
        <v/>
      </c>
      <c r="AB30" s="194"/>
    </row>
    <row r="31" spans="1:28" ht="23.25" customHeight="1" x14ac:dyDescent="0.2">
      <c r="A31" s="195" t="s">
        <v>110</v>
      </c>
      <c r="B31" s="196"/>
      <c r="C31" s="196"/>
      <c r="D31" s="197"/>
      <c r="E31" s="198"/>
      <c r="F31" s="199"/>
      <c r="G31" s="200"/>
      <c r="H31" s="201"/>
      <c r="I31" s="202"/>
      <c r="J31" s="203"/>
      <c r="K31" s="191" t="str">
        <f t="shared" si="10"/>
        <v/>
      </c>
      <c r="L31" s="192"/>
      <c r="M31" s="204"/>
      <c r="N31" s="205"/>
      <c r="O31" s="206"/>
      <c r="P31" s="205"/>
      <c r="Q31" s="206"/>
      <c r="R31" s="205"/>
      <c r="S31" s="206"/>
      <c r="T31" s="205"/>
      <c r="U31" s="206"/>
      <c r="V31" s="205"/>
      <c r="W31" s="189"/>
      <c r="X31" s="190"/>
      <c r="Y31" s="191" t="str">
        <f t="shared" si="11"/>
        <v/>
      </c>
      <c r="Z31" s="192"/>
      <c r="AA31" s="193" t="str">
        <f t="shared" si="13"/>
        <v/>
      </c>
      <c r="AB31" s="194"/>
    </row>
    <row r="32" spans="1:28" ht="23.25" customHeight="1" x14ac:dyDescent="0.2">
      <c r="A32" s="195" t="s">
        <v>110</v>
      </c>
      <c r="B32" s="196"/>
      <c r="C32" s="196"/>
      <c r="D32" s="197"/>
      <c r="E32" s="198"/>
      <c r="F32" s="199"/>
      <c r="G32" s="200"/>
      <c r="H32" s="201"/>
      <c r="I32" s="202"/>
      <c r="J32" s="203"/>
      <c r="K32" s="191" t="str">
        <f t="shared" si="4"/>
        <v/>
      </c>
      <c r="L32" s="192"/>
      <c r="M32" s="204"/>
      <c r="N32" s="205"/>
      <c r="O32" s="206"/>
      <c r="P32" s="205"/>
      <c r="Q32" s="206"/>
      <c r="R32" s="205"/>
      <c r="S32" s="206"/>
      <c r="T32" s="205"/>
      <c r="U32" s="206"/>
      <c r="V32" s="205"/>
      <c r="W32" s="189"/>
      <c r="X32" s="190"/>
      <c r="Y32" s="191" t="str">
        <f t="shared" si="5"/>
        <v/>
      </c>
      <c r="Z32" s="192"/>
      <c r="AA32" s="193" t="str">
        <f t="shared" ref="AA32" si="14">IF(K32="","",(K32-Y32))</f>
        <v/>
      </c>
      <c r="AB32" s="194"/>
    </row>
    <row r="33" spans="1:28" ht="23.25" customHeight="1" x14ac:dyDescent="0.2">
      <c r="A33" s="195" t="s">
        <v>110</v>
      </c>
      <c r="B33" s="196"/>
      <c r="C33" s="196"/>
      <c r="D33" s="197"/>
      <c r="E33" s="198"/>
      <c r="F33" s="199"/>
      <c r="G33" s="200"/>
      <c r="H33" s="201"/>
      <c r="I33" s="202"/>
      <c r="J33" s="203"/>
      <c r="K33" s="191" t="str">
        <f t="shared" si="4"/>
        <v/>
      </c>
      <c r="L33" s="192"/>
      <c r="M33" s="204"/>
      <c r="N33" s="205"/>
      <c r="O33" s="206"/>
      <c r="P33" s="205"/>
      <c r="Q33" s="206"/>
      <c r="R33" s="205"/>
      <c r="S33" s="206"/>
      <c r="T33" s="205"/>
      <c r="U33" s="206"/>
      <c r="V33" s="205"/>
      <c r="W33" s="189"/>
      <c r="X33" s="190"/>
      <c r="Y33" s="191" t="str">
        <f t="shared" si="5"/>
        <v/>
      </c>
      <c r="Z33" s="192"/>
      <c r="AA33" s="193" t="str">
        <f>IF(K33="","",(K33-Y33))</f>
        <v/>
      </c>
      <c r="AB33" s="194"/>
    </row>
    <row r="34" spans="1:28" ht="23.25" customHeight="1" x14ac:dyDescent="0.2">
      <c r="A34" s="195" t="s">
        <v>110</v>
      </c>
      <c r="B34" s="196"/>
      <c r="C34" s="196"/>
      <c r="D34" s="197"/>
      <c r="E34" s="198"/>
      <c r="F34" s="199"/>
      <c r="G34" s="200"/>
      <c r="H34" s="201"/>
      <c r="I34" s="202"/>
      <c r="J34" s="203"/>
      <c r="K34" s="191" t="str">
        <f t="shared" ref="K34" si="15">IF(E34="","",E34*G34*I34)</f>
        <v/>
      </c>
      <c r="L34" s="192"/>
      <c r="M34" s="204"/>
      <c r="N34" s="205"/>
      <c r="O34" s="206"/>
      <c r="P34" s="205"/>
      <c r="Q34" s="206"/>
      <c r="R34" s="205"/>
      <c r="S34" s="206"/>
      <c r="T34" s="205"/>
      <c r="U34" s="206"/>
      <c r="V34" s="205"/>
      <c r="W34" s="189"/>
      <c r="X34" s="190"/>
      <c r="Y34" s="191" t="str">
        <f t="shared" ref="Y34" si="16">IF(K34="","",SUM(M34:X34))</f>
        <v/>
      </c>
      <c r="Z34" s="192"/>
      <c r="AA34" s="193" t="str">
        <f t="shared" ref="AA34" si="17">IF(K34="","",(K34-Y34))</f>
        <v/>
      </c>
      <c r="AB34" s="194"/>
    </row>
    <row r="35" spans="1:28" ht="23.25" customHeight="1" x14ac:dyDescent="0.2">
      <c r="A35" s="195" t="s">
        <v>110</v>
      </c>
      <c r="B35" s="196"/>
      <c r="C35" s="196"/>
      <c r="D35" s="197"/>
      <c r="E35" s="198"/>
      <c r="F35" s="199"/>
      <c r="G35" s="200"/>
      <c r="H35" s="201"/>
      <c r="I35" s="202"/>
      <c r="J35" s="203"/>
      <c r="K35" s="191" t="str">
        <f t="shared" si="4"/>
        <v/>
      </c>
      <c r="L35" s="192"/>
      <c r="M35" s="204"/>
      <c r="N35" s="205"/>
      <c r="O35" s="206"/>
      <c r="P35" s="205"/>
      <c r="Q35" s="206"/>
      <c r="R35" s="205"/>
      <c r="S35" s="206"/>
      <c r="T35" s="205"/>
      <c r="U35" s="206"/>
      <c r="V35" s="205"/>
      <c r="W35" s="189"/>
      <c r="X35" s="190"/>
      <c r="Y35" s="191" t="str">
        <f t="shared" si="5"/>
        <v/>
      </c>
      <c r="Z35" s="192"/>
      <c r="AA35" s="193" t="str">
        <f t="shared" ref="AA35:AA37" si="18">IF(K35="","",(K35-Y35))</f>
        <v/>
      </c>
      <c r="AB35" s="194"/>
    </row>
    <row r="36" spans="1:28" ht="23.25" customHeight="1" x14ac:dyDescent="0.2">
      <c r="A36" s="195" t="s">
        <v>110</v>
      </c>
      <c r="B36" s="196"/>
      <c r="C36" s="196"/>
      <c r="D36" s="197"/>
      <c r="E36" s="198"/>
      <c r="F36" s="199"/>
      <c r="G36" s="200"/>
      <c r="H36" s="201"/>
      <c r="I36" s="202"/>
      <c r="J36" s="203"/>
      <c r="K36" s="191" t="str">
        <f t="shared" si="4"/>
        <v/>
      </c>
      <c r="L36" s="192"/>
      <c r="M36" s="204"/>
      <c r="N36" s="205"/>
      <c r="O36" s="206"/>
      <c r="P36" s="205"/>
      <c r="Q36" s="206"/>
      <c r="R36" s="205"/>
      <c r="S36" s="206"/>
      <c r="T36" s="205"/>
      <c r="U36" s="206"/>
      <c r="V36" s="205"/>
      <c r="W36" s="189"/>
      <c r="X36" s="190"/>
      <c r="Y36" s="191" t="str">
        <f t="shared" si="5"/>
        <v/>
      </c>
      <c r="Z36" s="192"/>
      <c r="AA36" s="193" t="str">
        <f t="shared" si="18"/>
        <v/>
      </c>
      <c r="AB36" s="194"/>
    </row>
    <row r="37" spans="1:28" ht="23.25" customHeight="1" x14ac:dyDescent="0.2">
      <c r="A37" s="195" t="s">
        <v>110</v>
      </c>
      <c r="B37" s="196"/>
      <c r="C37" s="196"/>
      <c r="D37" s="197"/>
      <c r="E37" s="198"/>
      <c r="F37" s="199"/>
      <c r="G37" s="200"/>
      <c r="H37" s="201"/>
      <c r="I37" s="202"/>
      <c r="J37" s="203"/>
      <c r="K37" s="191" t="str">
        <f t="shared" ref="K37:K39" si="19">IF(E37="","",E37*G37*I37)</f>
        <v/>
      </c>
      <c r="L37" s="192"/>
      <c r="M37" s="204"/>
      <c r="N37" s="205"/>
      <c r="O37" s="206"/>
      <c r="P37" s="205"/>
      <c r="Q37" s="206"/>
      <c r="R37" s="205"/>
      <c r="S37" s="206"/>
      <c r="T37" s="205"/>
      <c r="U37" s="206"/>
      <c r="V37" s="205"/>
      <c r="W37" s="189"/>
      <c r="X37" s="190"/>
      <c r="Y37" s="191" t="str">
        <f t="shared" ref="Y37:Y39" si="20">IF(K37="","",SUM(M37:X37))</f>
        <v/>
      </c>
      <c r="Z37" s="192"/>
      <c r="AA37" s="193" t="str">
        <f t="shared" si="18"/>
        <v/>
      </c>
      <c r="AB37" s="194"/>
    </row>
    <row r="38" spans="1:28" ht="23.25" customHeight="1" x14ac:dyDescent="0.2">
      <c r="A38" s="195" t="s">
        <v>110</v>
      </c>
      <c r="B38" s="196"/>
      <c r="C38" s="196"/>
      <c r="D38" s="197"/>
      <c r="E38" s="198"/>
      <c r="F38" s="199"/>
      <c r="G38" s="200"/>
      <c r="H38" s="201"/>
      <c r="I38" s="202"/>
      <c r="J38" s="203"/>
      <c r="K38" s="191" t="str">
        <f t="shared" si="19"/>
        <v/>
      </c>
      <c r="L38" s="192"/>
      <c r="M38" s="204"/>
      <c r="N38" s="205"/>
      <c r="O38" s="206"/>
      <c r="P38" s="205"/>
      <c r="Q38" s="206"/>
      <c r="R38" s="205"/>
      <c r="S38" s="206"/>
      <c r="T38" s="205"/>
      <c r="U38" s="206"/>
      <c r="V38" s="205"/>
      <c r="W38" s="189"/>
      <c r="X38" s="190"/>
      <c r="Y38" s="191" t="str">
        <f t="shared" si="20"/>
        <v/>
      </c>
      <c r="Z38" s="192"/>
      <c r="AA38" s="193" t="str">
        <f>IF(K38="","",(K38-Y38))</f>
        <v/>
      </c>
      <c r="AB38" s="194"/>
    </row>
    <row r="39" spans="1:28" ht="23.25" customHeight="1" x14ac:dyDescent="0.2">
      <c r="A39" s="195" t="s">
        <v>110</v>
      </c>
      <c r="B39" s="196"/>
      <c r="C39" s="196"/>
      <c r="D39" s="197"/>
      <c r="E39" s="198"/>
      <c r="F39" s="199"/>
      <c r="G39" s="200"/>
      <c r="H39" s="201"/>
      <c r="I39" s="202"/>
      <c r="J39" s="203"/>
      <c r="K39" s="191" t="str">
        <f t="shared" si="19"/>
        <v/>
      </c>
      <c r="L39" s="192"/>
      <c r="M39" s="204"/>
      <c r="N39" s="205"/>
      <c r="O39" s="206"/>
      <c r="P39" s="205"/>
      <c r="Q39" s="206"/>
      <c r="R39" s="205"/>
      <c r="S39" s="206"/>
      <c r="T39" s="205"/>
      <c r="U39" s="206"/>
      <c r="V39" s="205"/>
      <c r="W39" s="189"/>
      <c r="X39" s="190"/>
      <c r="Y39" s="191" t="str">
        <f t="shared" si="20"/>
        <v/>
      </c>
      <c r="Z39" s="192"/>
      <c r="AA39" s="193" t="str">
        <f t="shared" ref="AA39" si="21">IF(K39="","",(K39-Y39))</f>
        <v/>
      </c>
      <c r="AB39" s="194"/>
    </row>
    <row r="40" spans="1:28" ht="23.25" customHeight="1" x14ac:dyDescent="0.2">
      <c r="A40" s="195" t="s">
        <v>110</v>
      </c>
      <c r="B40" s="196"/>
      <c r="C40" s="196"/>
      <c r="D40" s="196"/>
      <c r="E40" s="198"/>
      <c r="F40" s="199"/>
      <c r="G40" s="200"/>
      <c r="H40" s="201"/>
      <c r="I40" s="202"/>
      <c r="J40" s="203"/>
      <c r="K40" s="236" t="str">
        <f t="shared" si="0"/>
        <v/>
      </c>
      <c r="L40" s="237"/>
      <c r="M40" s="204"/>
      <c r="N40" s="205"/>
      <c r="O40" s="206"/>
      <c r="P40" s="205"/>
      <c r="Q40" s="206"/>
      <c r="R40" s="205"/>
      <c r="S40" s="206"/>
      <c r="T40" s="205"/>
      <c r="U40" s="206"/>
      <c r="V40" s="205"/>
      <c r="W40" s="189"/>
      <c r="X40" s="190"/>
      <c r="Y40" s="236" t="str">
        <f t="shared" si="2"/>
        <v/>
      </c>
      <c r="Z40" s="237"/>
      <c r="AA40" s="248" t="str">
        <f t="shared" si="3"/>
        <v/>
      </c>
      <c r="AB40" s="249"/>
    </row>
    <row r="41" spans="1:28" ht="25.5" customHeight="1" x14ac:dyDescent="0.2">
      <c r="A41" s="250" t="s">
        <v>111</v>
      </c>
      <c r="B41" s="250"/>
      <c r="C41" s="250"/>
      <c r="D41" s="250"/>
      <c r="E41" s="251"/>
      <c r="F41" s="252"/>
      <c r="G41" s="252"/>
      <c r="H41" s="252"/>
      <c r="I41" s="252"/>
      <c r="J41" s="253"/>
      <c r="K41" s="236">
        <f>SUM(K13:L40)</f>
        <v>0</v>
      </c>
      <c r="L41" s="237"/>
      <c r="M41" s="260">
        <f>SUM(M13:N40)</f>
        <v>0</v>
      </c>
      <c r="N41" s="261"/>
      <c r="O41" s="261">
        <f>SUM(O13:P40)</f>
        <v>0</v>
      </c>
      <c r="P41" s="261"/>
      <c r="Q41" s="261">
        <f>SUM(Q13:R40)</f>
        <v>0</v>
      </c>
      <c r="R41" s="261"/>
      <c r="S41" s="261">
        <f>SUM(S13:T40)</f>
        <v>0</v>
      </c>
      <c r="T41" s="261"/>
      <c r="U41" s="261">
        <f>SUM(U13:V40)</f>
        <v>0</v>
      </c>
      <c r="V41" s="261"/>
      <c r="W41" s="261">
        <f>SUM(W13:X40)</f>
        <v>0</v>
      </c>
      <c r="X41" s="262"/>
      <c r="Y41" s="236">
        <f t="shared" si="2"/>
        <v>0</v>
      </c>
      <c r="Z41" s="237"/>
      <c r="AA41" s="263">
        <f t="shared" si="3"/>
        <v>0</v>
      </c>
      <c r="AB41" s="264"/>
    </row>
    <row r="42" spans="1:28" ht="23.25" customHeight="1" x14ac:dyDescent="0.2">
      <c r="A42" s="244" t="s">
        <v>112</v>
      </c>
      <c r="B42" s="245"/>
      <c r="C42" s="242" t="s">
        <v>113</v>
      </c>
      <c r="D42" s="243"/>
      <c r="E42" s="254"/>
      <c r="F42" s="255"/>
      <c r="G42" s="255"/>
      <c r="H42" s="255"/>
      <c r="I42" s="255"/>
      <c r="J42" s="256"/>
      <c r="K42" s="236" t="str">
        <f>IF(C42="[Enter Rate]","",K41*C42)</f>
        <v/>
      </c>
      <c r="L42" s="237"/>
      <c r="M42" s="246" t="s">
        <v>114</v>
      </c>
      <c r="N42" s="247"/>
      <c r="O42" s="246" t="s">
        <v>114</v>
      </c>
      <c r="P42" s="247"/>
      <c r="Q42" s="246" t="s">
        <v>114</v>
      </c>
      <c r="R42" s="247"/>
      <c r="S42" s="246" t="s">
        <v>114</v>
      </c>
      <c r="T42" s="247"/>
      <c r="U42" s="246" t="s">
        <v>114</v>
      </c>
      <c r="V42" s="247"/>
      <c r="W42" s="246" t="s">
        <v>114</v>
      </c>
      <c r="X42" s="247"/>
      <c r="Y42" s="236" t="str">
        <f t="shared" si="2"/>
        <v/>
      </c>
      <c r="Z42" s="237"/>
      <c r="AA42" s="248" t="str">
        <f t="shared" si="3"/>
        <v/>
      </c>
      <c r="AB42" s="249"/>
    </row>
    <row r="43" spans="1:28" ht="23.25" customHeight="1" x14ac:dyDescent="0.2">
      <c r="A43" s="240" t="s">
        <v>115</v>
      </c>
      <c r="B43" s="241"/>
      <c r="C43" s="242" t="s">
        <v>113</v>
      </c>
      <c r="D43" s="243"/>
      <c r="E43" s="254"/>
      <c r="F43" s="255"/>
      <c r="G43" s="255"/>
      <c r="H43" s="255"/>
      <c r="I43" s="255"/>
      <c r="J43" s="256"/>
      <c r="K43" s="236" t="str">
        <f>IF(C43="[Enter Rate]","",K41*C43)</f>
        <v/>
      </c>
      <c r="L43" s="237"/>
      <c r="M43" s="246" t="s">
        <v>116</v>
      </c>
      <c r="N43" s="247"/>
      <c r="O43" s="246" t="s">
        <v>116</v>
      </c>
      <c r="P43" s="247"/>
      <c r="Q43" s="246" t="s">
        <v>116</v>
      </c>
      <c r="R43" s="247"/>
      <c r="S43" s="246" t="s">
        <v>116</v>
      </c>
      <c r="T43" s="247"/>
      <c r="U43" s="246" t="s">
        <v>116</v>
      </c>
      <c r="V43" s="247"/>
      <c r="W43" s="246" t="s">
        <v>116</v>
      </c>
      <c r="X43" s="247"/>
      <c r="Y43" s="236" t="str">
        <f t="shared" si="2"/>
        <v/>
      </c>
      <c r="Z43" s="237"/>
      <c r="AA43" s="248" t="str">
        <f t="shared" si="3"/>
        <v/>
      </c>
      <c r="AB43" s="249"/>
    </row>
    <row r="44" spans="1:28" ht="18" customHeight="1" x14ac:dyDescent="0.2">
      <c r="A44" s="266" t="s">
        <v>117</v>
      </c>
      <c r="B44" s="266"/>
      <c r="C44" s="266"/>
      <c r="D44" s="266"/>
      <c r="E44" s="257"/>
      <c r="F44" s="258"/>
      <c r="G44" s="258"/>
      <c r="H44" s="258"/>
      <c r="I44" s="258"/>
      <c r="J44" s="259"/>
      <c r="K44" s="236">
        <f>SUM(K41:L43)</f>
        <v>0</v>
      </c>
      <c r="L44" s="237"/>
      <c r="M44" s="238">
        <f>SUM(M41:N43)</f>
        <v>0</v>
      </c>
      <c r="N44" s="239"/>
      <c r="O44" s="238">
        <f>SUM(O41:P43)</f>
        <v>0</v>
      </c>
      <c r="P44" s="239"/>
      <c r="Q44" s="238">
        <f>SUM(Q41:R43)</f>
        <v>0</v>
      </c>
      <c r="R44" s="239"/>
      <c r="S44" s="238">
        <f>SUM(S41:T43)</f>
        <v>0</v>
      </c>
      <c r="T44" s="239"/>
      <c r="U44" s="238">
        <f>SUM(U41:V43)</f>
        <v>0</v>
      </c>
      <c r="V44" s="239"/>
      <c r="W44" s="238">
        <f>SUM(W41:X43)</f>
        <v>0</v>
      </c>
      <c r="X44" s="239"/>
      <c r="Y44" s="236">
        <f>SUM(Y41:Z43)</f>
        <v>0</v>
      </c>
      <c r="Z44" s="237"/>
      <c r="AA44" s="263">
        <f>IF(K44="","",(K44-Y44))</f>
        <v>0</v>
      </c>
      <c r="AB44" s="264"/>
    </row>
    <row r="45" spans="1:28" x14ac:dyDescent="0.2">
      <c r="A45" s="233" t="s">
        <v>118</v>
      </c>
      <c r="B45" s="234"/>
      <c r="C45" s="234"/>
      <c r="D45" s="234"/>
      <c r="E45" s="234"/>
      <c r="F45" s="234"/>
      <c r="G45" s="234"/>
      <c r="H45" s="234"/>
      <c r="I45" s="234"/>
      <c r="J45" s="234"/>
      <c r="K45" s="265"/>
      <c r="L45" s="265"/>
      <c r="M45" s="234"/>
      <c r="N45" s="234"/>
      <c r="O45" s="234"/>
      <c r="P45" s="234"/>
      <c r="Q45" s="234"/>
      <c r="R45" s="234"/>
      <c r="S45" s="234"/>
      <c r="T45" s="234"/>
      <c r="U45" s="234"/>
      <c r="V45" s="234"/>
      <c r="W45" s="234"/>
      <c r="X45" s="234"/>
      <c r="Y45" s="234"/>
      <c r="Z45" s="234"/>
      <c r="AA45" s="234"/>
      <c r="AB45" s="235"/>
    </row>
    <row r="46" spans="1:28" ht="25.5" customHeight="1" x14ac:dyDescent="0.2">
      <c r="A46" s="244" t="s">
        <v>119</v>
      </c>
      <c r="B46" s="245"/>
      <c r="C46" s="245"/>
      <c r="D46" s="288"/>
      <c r="E46" s="275"/>
      <c r="F46" s="276"/>
      <c r="G46" s="276"/>
      <c r="H46" s="276"/>
      <c r="I46" s="276"/>
      <c r="J46" s="277"/>
      <c r="K46" s="280" t="s">
        <v>120</v>
      </c>
      <c r="L46" s="281"/>
      <c r="M46" s="246" t="s">
        <v>121</v>
      </c>
      <c r="N46" s="247"/>
      <c r="O46" s="280" t="s">
        <v>120</v>
      </c>
      <c r="P46" s="281"/>
      <c r="Q46" s="280" t="s">
        <v>120</v>
      </c>
      <c r="R46" s="281"/>
      <c r="S46" s="280" t="s">
        <v>120</v>
      </c>
      <c r="T46" s="281"/>
      <c r="U46" s="280" t="s">
        <v>120</v>
      </c>
      <c r="V46" s="281"/>
      <c r="W46" s="280" t="s">
        <v>120</v>
      </c>
      <c r="X46" s="281"/>
      <c r="Y46" s="282">
        <f>IF(K46="","",SUM(M46:X46))</f>
        <v>0</v>
      </c>
      <c r="Z46" s="283"/>
      <c r="AA46" s="193" t="str">
        <f>IF(K46="[Complete as needed]","",(K46-Y46))</f>
        <v/>
      </c>
      <c r="AB46" s="194"/>
    </row>
    <row r="47" spans="1:28" ht="15" customHeight="1" x14ac:dyDescent="0.2">
      <c r="A47" s="284" t="s">
        <v>122</v>
      </c>
      <c r="B47" s="285"/>
      <c r="C47" s="285"/>
      <c r="D47" s="285"/>
      <c r="E47" s="285"/>
      <c r="F47" s="285"/>
      <c r="G47" s="285"/>
      <c r="H47" s="285"/>
      <c r="I47" s="285"/>
      <c r="J47" s="285"/>
      <c r="K47" s="286" t="str">
        <f>IF(K46="[Complete as needed]","",IF(M46&lt;=(0.1*M44),"No","Yes; please revise."))</f>
        <v/>
      </c>
      <c r="L47" s="286"/>
      <c r="M47" s="286"/>
      <c r="N47" s="286"/>
      <c r="O47" s="286"/>
      <c r="P47" s="286"/>
      <c r="Q47" s="286"/>
      <c r="R47" s="286"/>
      <c r="S47" s="286"/>
      <c r="T47" s="286"/>
      <c r="U47" s="286"/>
      <c r="V47" s="286"/>
      <c r="W47" s="286"/>
      <c r="X47" s="286"/>
      <c r="Y47" s="286"/>
      <c r="Z47" s="286"/>
      <c r="AA47" s="286"/>
      <c r="AB47" s="287"/>
    </row>
    <row r="48" spans="1:28" x14ac:dyDescent="0.2">
      <c r="A48" s="233" t="s">
        <v>123</v>
      </c>
      <c r="B48" s="234"/>
      <c r="C48" s="234"/>
      <c r="D48" s="234"/>
      <c r="E48" s="234"/>
      <c r="F48" s="234"/>
      <c r="G48" s="234"/>
      <c r="H48" s="234"/>
      <c r="I48" s="234"/>
      <c r="J48" s="234"/>
      <c r="K48" s="273"/>
      <c r="L48" s="273"/>
      <c r="M48" s="234"/>
      <c r="N48" s="234"/>
      <c r="O48" s="234"/>
      <c r="P48" s="234"/>
      <c r="Q48" s="234"/>
      <c r="R48" s="234"/>
      <c r="S48" s="234"/>
      <c r="T48" s="234"/>
      <c r="U48" s="234"/>
      <c r="V48" s="234"/>
      <c r="W48" s="234"/>
      <c r="X48" s="234"/>
      <c r="Y48" s="234"/>
      <c r="Z48" s="234"/>
      <c r="AA48" s="234"/>
      <c r="AB48" s="235"/>
    </row>
    <row r="49" spans="1:28" ht="18" customHeight="1" thickBot="1" x14ac:dyDescent="0.25">
      <c r="A49" s="274" t="s">
        <v>124</v>
      </c>
      <c r="B49" s="274"/>
      <c r="C49" s="274"/>
      <c r="D49" s="274"/>
      <c r="E49" s="275"/>
      <c r="F49" s="276"/>
      <c r="G49" s="276"/>
      <c r="H49" s="276"/>
      <c r="I49" s="276"/>
      <c r="J49" s="277"/>
      <c r="K49" s="268">
        <f>IF(K41="","",SUM(K44,K46))</f>
        <v>0</v>
      </c>
      <c r="L49" s="269"/>
      <c r="M49" s="238">
        <f>IF(M41="","",SUM(M44,M46))</f>
        <v>0</v>
      </c>
      <c r="N49" s="239"/>
      <c r="O49" s="239">
        <f>IF(O41="","",SUM(O44,O46))</f>
        <v>0</v>
      </c>
      <c r="P49" s="239"/>
      <c r="Q49" s="239">
        <f>IF(Q41="","",SUM(Q44,Q46))</f>
        <v>0</v>
      </c>
      <c r="R49" s="239"/>
      <c r="S49" s="239">
        <f>IF(S41="","",SUM(S44,S46))</f>
        <v>0</v>
      </c>
      <c r="T49" s="239"/>
      <c r="U49" s="239">
        <f>IF(U41="","",SUM(U44,U46))</f>
        <v>0</v>
      </c>
      <c r="V49" s="239"/>
      <c r="W49" s="239">
        <f>IF(W41="","",SUM(W44,W46))</f>
        <v>0</v>
      </c>
      <c r="X49" s="278"/>
      <c r="Y49" s="268">
        <f>IF(Y41="","",SUM(Y44,Y46))</f>
        <v>0</v>
      </c>
      <c r="Z49" s="269"/>
      <c r="AA49" s="263">
        <f>IF(K49="","",(K49-Y49))</f>
        <v>0</v>
      </c>
      <c r="AB49" s="264"/>
    </row>
    <row r="50" spans="1:28"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row>
    <row r="51" spans="1:28" s="16" customFormat="1" x14ac:dyDescent="0.2">
      <c r="A51" s="270" t="s">
        <v>89</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row>
    <row r="52" spans="1:28" ht="35.25" customHeight="1" x14ac:dyDescent="0.2">
      <c r="A52" s="272" t="s">
        <v>275</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row>
    <row r="53" spans="1:28" ht="24.75" customHeight="1" x14ac:dyDescent="0.2">
      <c r="A53" s="279" t="s">
        <v>125</v>
      </c>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row>
    <row r="54" spans="1:28" ht="15.75" customHeight="1" x14ac:dyDescent="0.2">
      <c r="A54" s="272" t="s">
        <v>126</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row>
    <row r="55" spans="1:28" ht="15.75" customHeight="1" x14ac:dyDescent="0.2">
      <c r="A55" s="272" t="s">
        <v>127</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row>
    <row r="56" spans="1:28" ht="25.5" customHeight="1" x14ac:dyDescent="0.2">
      <c r="A56" s="267" t="s">
        <v>280</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row>
  </sheetData>
  <sheetProtection algorithmName="SHA-512" hashValue="Qmut1ed1Jg/TPTKyCPLuPsgzgXLkowcsb3pJzBK9EPgpgHnzriobMBATiKvodRaRwYdNJme5y/2b+AvN9ykOQA==" saltValue="tZmBjY4Pn1mLr6BGcfnHeA==" spinCount="100000" sheet="1" selectLockedCells="1"/>
  <mergeCells count="471">
    <mergeCell ref="U38:V38"/>
    <mergeCell ref="W38:X38"/>
    <mergeCell ref="Y38:Z38"/>
    <mergeCell ref="AA38:AB38"/>
    <mergeCell ref="A39:D39"/>
    <mergeCell ref="E39:F39"/>
    <mergeCell ref="G39:H39"/>
    <mergeCell ref="I39:J39"/>
    <mergeCell ref="K39:L39"/>
    <mergeCell ref="M39:N39"/>
    <mergeCell ref="O39:P39"/>
    <mergeCell ref="Q39:R39"/>
    <mergeCell ref="S39:T39"/>
    <mergeCell ref="U39:V39"/>
    <mergeCell ref="W39:X39"/>
    <mergeCell ref="Y39:Z39"/>
    <mergeCell ref="AA39:AB39"/>
    <mergeCell ref="A38:D38"/>
    <mergeCell ref="E38:F38"/>
    <mergeCell ref="G38:H38"/>
    <mergeCell ref="I38:J38"/>
    <mergeCell ref="K38:L38"/>
    <mergeCell ref="M38:N38"/>
    <mergeCell ref="O38:P38"/>
    <mergeCell ref="Q38:R38"/>
    <mergeCell ref="S38:T38"/>
    <mergeCell ref="U36:V36"/>
    <mergeCell ref="W36:X36"/>
    <mergeCell ref="Y36:Z36"/>
    <mergeCell ref="AA36:AB36"/>
    <mergeCell ref="A37:D37"/>
    <mergeCell ref="E37:F37"/>
    <mergeCell ref="G37:H37"/>
    <mergeCell ref="I37:J37"/>
    <mergeCell ref="K37:L37"/>
    <mergeCell ref="M37:N37"/>
    <mergeCell ref="O37:P37"/>
    <mergeCell ref="Q37:R37"/>
    <mergeCell ref="S37:T37"/>
    <mergeCell ref="U37:V37"/>
    <mergeCell ref="W37:X37"/>
    <mergeCell ref="Y37:Z37"/>
    <mergeCell ref="AA37:AB37"/>
    <mergeCell ref="A36:D36"/>
    <mergeCell ref="E36:F36"/>
    <mergeCell ref="G36:H36"/>
    <mergeCell ref="I36:J36"/>
    <mergeCell ref="K36:L36"/>
    <mergeCell ref="M36:N36"/>
    <mergeCell ref="O36:P36"/>
    <mergeCell ref="Q36:R36"/>
    <mergeCell ref="S36:T36"/>
    <mergeCell ref="A53:AB53"/>
    <mergeCell ref="S46:T46"/>
    <mergeCell ref="U46:V46"/>
    <mergeCell ref="W46:X46"/>
    <mergeCell ref="Y46:Z46"/>
    <mergeCell ref="AA46:AB46"/>
    <mergeCell ref="A47:J47"/>
    <mergeCell ref="K47:AB47"/>
    <mergeCell ref="A46:D46"/>
    <mergeCell ref="E46:J46"/>
    <mergeCell ref="K46:L46"/>
    <mergeCell ref="M46:N46"/>
    <mergeCell ref="O46:P46"/>
    <mergeCell ref="Q46:R46"/>
    <mergeCell ref="Y41:Z41"/>
    <mergeCell ref="AA41:AB41"/>
    <mergeCell ref="S44:T44"/>
    <mergeCell ref="U44:V44"/>
    <mergeCell ref="W44:X44"/>
    <mergeCell ref="Y44:Z44"/>
    <mergeCell ref="A56:AB56"/>
    <mergeCell ref="Y49:Z49"/>
    <mergeCell ref="AA49:AB49"/>
    <mergeCell ref="A51:AB51"/>
    <mergeCell ref="A52:AB52"/>
    <mergeCell ref="A54:AB54"/>
    <mergeCell ref="A55:AB55"/>
    <mergeCell ref="A48:AB48"/>
    <mergeCell ref="A49:D49"/>
    <mergeCell ref="E49:J49"/>
    <mergeCell ref="K49:L49"/>
    <mergeCell ref="M49:N49"/>
    <mergeCell ref="O49:P49"/>
    <mergeCell ref="Q49:R49"/>
    <mergeCell ref="S49:T49"/>
    <mergeCell ref="U49:V49"/>
    <mergeCell ref="W49:X49"/>
    <mergeCell ref="AA44:AB44"/>
    <mergeCell ref="A45:AB45"/>
    <mergeCell ref="S43:T43"/>
    <mergeCell ref="U43:V43"/>
    <mergeCell ref="W43:X43"/>
    <mergeCell ref="Y43:Z43"/>
    <mergeCell ref="AA43:AB43"/>
    <mergeCell ref="A44:D44"/>
    <mergeCell ref="K44:L44"/>
    <mergeCell ref="M44:N44"/>
    <mergeCell ref="O44:P44"/>
    <mergeCell ref="K43:L43"/>
    <mergeCell ref="M43:N43"/>
    <mergeCell ref="O43:P43"/>
    <mergeCell ref="Q43:R43"/>
    <mergeCell ref="A42:B42"/>
    <mergeCell ref="C42:D42"/>
    <mergeCell ref="K42:L42"/>
    <mergeCell ref="M42:N42"/>
    <mergeCell ref="O42:P42"/>
    <mergeCell ref="AA40:AB40"/>
    <mergeCell ref="A41:D41"/>
    <mergeCell ref="E41:J44"/>
    <mergeCell ref="K41:L41"/>
    <mergeCell ref="M41:N41"/>
    <mergeCell ref="O41:P41"/>
    <mergeCell ref="Q41:R41"/>
    <mergeCell ref="Q42:R42"/>
    <mergeCell ref="S42:T42"/>
    <mergeCell ref="U42:V42"/>
    <mergeCell ref="W42:X42"/>
    <mergeCell ref="Y42:Z42"/>
    <mergeCell ref="AA42:AB42"/>
    <mergeCell ref="S41:T41"/>
    <mergeCell ref="U41:V41"/>
    <mergeCell ref="W41:X41"/>
    <mergeCell ref="A40:D40"/>
    <mergeCell ref="E40:F40"/>
    <mergeCell ref="G40:H40"/>
    <mergeCell ref="I40:J40"/>
    <mergeCell ref="K40:L40"/>
    <mergeCell ref="Q44:R44"/>
    <mergeCell ref="A43:B43"/>
    <mergeCell ref="C43:D43"/>
    <mergeCell ref="A19:D19"/>
    <mergeCell ref="E19:F19"/>
    <mergeCell ref="G19:H19"/>
    <mergeCell ref="I19:J19"/>
    <mergeCell ref="K19:L19"/>
    <mergeCell ref="M19:N19"/>
    <mergeCell ref="E28:F28"/>
    <mergeCell ref="A28:D28"/>
    <mergeCell ref="I30:J30"/>
    <mergeCell ref="K30:L30"/>
    <mergeCell ref="K32:L32"/>
    <mergeCell ref="G33:H33"/>
    <mergeCell ref="I33:J33"/>
    <mergeCell ref="K33:L33"/>
    <mergeCell ref="K28:L28"/>
    <mergeCell ref="I28:J28"/>
    <mergeCell ref="G28:H28"/>
    <mergeCell ref="G32:H32"/>
    <mergeCell ref="I32:J32"/>
    <mergeCell ref="AA19:AB19"/>
    <mergeCell ref="O19:P19"/>
    <mergeCell ref="Q19:R19"/>
    <mergeCell ref="S19:T19"/>
    <mergeCell ref="U19:V19"/>
    <mergeCell ref="W19:X19"/>
    <mergeCell ref="Y19:Z19"/>
    <mergeCell ref="M40:N40"/>
    <mergeCell ref="O40:P40"/>
    <mergeCell ref="Q40:R40"/>
    <mergeCell ref="S40:T40"/>
    <mergeCell ref="M33:N33"/>
    <mergeCell ref="O33:P33"/>
    <mergeCell ref="M34:N34"/>
    <mergeCell ref="AA28:AB28"/>
    <mergeCell ref="Y28:Z28"/>
    <mergeCell ref="W28:X28"/>
    <mergeCell ref="U28:V28"/>
    <mergeCell ref="U32:V32"/>
    <mergeCell ref="W32:X32"/>
    <mergeCell ref="Y32:Z32"/>
    <mergeCell ref="AA32:AB32"/>
    <mergeCell ref="M30:N30"/>
    <mergeCell ref="O30:P30"/>
    <mergeCell ref="U18:V18"/>
    <mergeCell ref="W18:X18"/>
    <mergeCell ref="Y18:Z18"/>
    <mergeCell ref="U40:V40"/>
    <mergeCell ref="W40:X40"/>
    <mergeCell ref="Y40:Z40"/>
    <mergeCell ref="M18:N18"/>
    <mergeCell ref="O18:P18"/>
    <mergeCell ref="Q18:R18"/>
    <mergeCell ref="S18:T18"/>
    <mergeCell ref="M20:N20"/>
    <mergeCell ref="O20:P20"/>
    <mergeCell ref="Q20:R20"/>
    <mergeCell ref="S20:T20"/>
    <mergeCell ref="U20:V20"/>
    <mergeCell ref="W20:X20"/>
    <mergeCell ref="Y20:Z20"/>
    <mergeCell ref="U35:V35"/>
    <mergeCell ref="W35:X35"/>
    <mergeCell ref="Y35:Z35"/>
    <mergeCell ref="M32:N32"/>
    <mergeCell ref="O32:P32"/>
    <mergeCell ref="Q32:R32"/>
    <mergeCell ref="S32:T32"/>
    <mergeCell ref="I18:J18"/>
    <mergeCell ref="K18:L18"/>
    <mergeCell ref="AA16:AB16"/>
    <mergeCell ref="A14:D14"/>
    <mergeCell ref="E14:F14"/>
    <mergeCell ref="G14:H14"/>
    <mergeCell ref="I14:J14"/>
    <mergeCell ref="K14:L14"/>
    <mergeCell ref="M14:N14"/>
    <mergeCell ref="O14:P14"/>
    <mergeCell ref="A15:D15"/>
    <mergeCell ref="E15:F15"/>
    <mergeCell ref="G15:H15"/>
    <mergeCell ref="I15:J15"/>
    <mergeCell ref="K15:L15"/>
    <mergeCell ref="M15:N15"/>
    <mergeCell ref="AA18:AB18"/>
    <mergeCell ref="A18:D18"/>
    <mergeCell ref="E18:F18"/>
    <mergeCell ref="G18:H18"/>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U16:V16"/>
    <mergeCell ref="W16:X16"/>
    <mergeCell ref="Y16:Z16"/>
    <mergeCell ref="AA15:AB15"/>
    <mergeCell ref="O15:P15"/>
    <mergeCell ref="Q15:R15"/>
    <mergeCell ref="S15:T15"/>
    <mergeCell ref="U15:V15"/>
    <mergeCell ref="W15:X15"/>
    <mergeCell ref="Y15:Z15"/>
    <mergeCell ref="I16:J16"/>
    <mergeCell ref="K16:L16"/>
    <mergeCell ref="M16:N16"/>
    <mergeCell ref="O16:P16"/>
    <mergeCell ref="Q16:R16"/>
    <mergeCell ref="S16:T16"/>
    <mergeCell ref="A12:AB12"/>
    <mergeCell ref="M28:N28"/>
    <mergeCell ref="O28:P28"/>
    <mergeCell ref="Q28:R28"/>
    <mergeCell ref="S28:T28"/>
    <mergeCell ref="Q14:R14"/>
    <mergeCell ref="S14:T14"/>
    <mergeCell ref="A13:D13"/>
    <mergeCell ref="E13:F13"/>
    <mergeCell ref="G13:H13"/>
    <mergeCell ref="I13:J13"/>
    <mergeCell ref="K13:L13"/>
    <mergeCell ref="M13:N13"/>
    <mergeCell ref="AA13:AB13"/>
    <mergeCell ref="O13:P13"/>
    <mergeCell ref="Q13:R13"/>
    <mergeCell ref="S13:T13"/>
    <mergeCell ref="U13:V13"/>
    <mergeCell ref="W13:X13"/>
    <mergeCell ref="Y13:Z13"/>
    <mergeCell ref="U14:V14"/>
    <mergeCell ref="W14:X14"/>
    <mergeCell ref="Y14:Z14"/>
    <mergeCell ref="AA14:AB14"/>
    <mergeCell ref="Y9:Z10"/>
    <mergeCell ref="AA9:AB10"/>
    <mergeCell ref="O10:R10"/>
    <mergeCell ref="S10:V10"/>
    <mergeCell ref="W10:X10"/>
    <mergeCell ref="K11:L11"/>
    <mergeCell ref="M11:N11"/>
    <mergeCell ref="O11:P11"/>
    <mergeCell ref="Q11:R11"/>
    <mergeCell ref="S11:T11"/>
    <mergeCell ref="U11:V11"/>
    <mergeCell ref="W11:X11"/>
    <mergeCell ref="Y11:Z11"/>
    <mergeCell ref="AA11:AB11"/>
    <mergeCell ref="A27:D27"/>
    <mergeCell ref="E27:F27"/>
    <mergeCell ref="G27:H27"/>
    <mergeCell ref="I27:J27"/>
    <mergeCell ref="K27:L27"/>
    <mergeCell ref="M27:N27"/>
    <mergeCell ref="O27:P27"/>
    <mergeCell ref="F1:AB1"/>
    <mergeCell ref="F3:AB3"/>
    <mergeCell ref="F4:AB4"/>
    <mergeCell ref="F5:AB5"/>
    <mergeCell ref="F6:Q6"/>
    <mergeCell ref="R6:V6"/>
    <mergeCell ref="W6:AB6"/>
    <mergeCell ref="F7:AB7"/>
    <mergeCell ref="A8:AB8"/>
    <mergeCell ref="F2:AB2"/>
    <mergeCell ref="A9:D11"/>
    <mergeCell ref="E9:F11"/>
    <mergeCell ref="G9:H11"/>
    <mergeCell ref="I9:J11"/>
    <mergeCell ref="K9:L10"/>
    <mergeCell ref="M9:N10"/>
    <mergeCell ref="O9:X9"/>
    <mergeCell ref="A22:D22"/>
    <mergeCell ref="E22:F22"/>
    <mergeCell ref="G22:H22"/>
    <mergeCell ref="I22:J22"/>
    <mergeCell ref="K22:L22"/>
    <mergeCell ref="M22:N22"/>
    <mergeCell ref="O22:P22"/>
    <mergeCell ref="M24:N24"/>
    <mergeCell ref="K23:L23"/>
    <mergeCell ref="M23:N23"/>
    <mergeCell ref="AA20:AB20"/>
    <mergeCell ref="A21:D21"/>
    <mergeCell ref="E21:F21"/>
    <mergeCell ref="G21:H21"/>
    <mergeCell ref="I21:J21"/>
    <mergeCell ref="K21:L21"/>
    <mergeCell ref="M21:N21"/>
    <mergeCell ref="O21:P21"/>
    <mergeCell ref="Q21:R21"/>
    <mergeCell ref="S21:T21"/>
    <mergeCell ref="U21:V21"/>
    <mergeCell ref="W21:X21"/>
    <mergeCell ref="Y21:Z21"/>
    <mergeCell ref="AA21:AB21"/>
    <mergeCell ref="A20:D20"/>
    <mergeCell ref="E20:F20"/>
    <mergeCell ref="G20:H20"/>
    <mergeCell ref="I20:J20"/>
    <mergeCell ref="K20:L20"/>
    <mergeCell ref="AA35:AB35"/>
    <mergeCell ref="A34:D34"/>
    <mergeCell ref="E34:F34"/>
    <mergeCell ref="G34:H34"/>
    <mergeCell ref="I34:J34"/>
    <mergeCell ref="K34:L34"/>
    <mergeCell ref="A35:D35"/>
    <mergeCell ref="E35:F35"/>
    <mergeCell ref="G35:H35"/>
    <mergeCell ref="I35:J35"/>
    <mergeCell ref="K35:L35"/>
    <mergeCell ref="M35:N35"/>
    <mergeCell ref="O35:P35"/>
    <mergeCell ref="Q35:R35"/>
    <mergeCell ref="S35:T35"/>
    <mergeCell ref="A33:D33"/>
    <mergeCell ref="E33:F33"/>
    <mergeCell ref="U22:V22"/>
    <mergeCell ref="W22:X22"/>
    <mergeCell ref="Y22:Z22"/>
    <mergeCell ref="AA22:AB22"/>
    <mergeCell ref="A23:D23"/>
    <mergeCell ref="E23:F23"/>
    <mergeCell ref="G23:H23"/>
    <mergeCell ref="I23:J23"/>
    <mergeCell ref="Q33:R33"/>
    <mergeCell ref="S33:T33"/>
    <mergeCell ref="U33:V33"/>
    <mergeCell ref="W33:X33"/>
    <mergeCell ref="Y33:Z33"/>
    <mergeCell ref="AA33:AB33"/>
    <mergeCell ref="Q27:R27"/>
    <mergeCell ref="S27:T27"/>
    <mergeCell ref="U27:V27"/>
    <mergeCell ref="W27:X27"/>
    <mergeCell ref="Y27:Z27"/>
    <mergeCell ref="AA27:AB27"/>
    <mergeCell ref="A32:D32"/>
    <mergeCell ref="E32:F32"/>
    <mergeCell ref="Q22:R22"/>
    <mergeCell ref="S22:T22"/>
    <mergeCell ref="U23:V23"/>
    <mergeCell ref="W23:X23"/>
    <mergeCell ref="Y23:Z23"/>
    <mergeCell ref="AA23:AB23"/>
    <mergeCell ref="O34:P34"/>
    <mergeCell ref="Q34:R34"/>
    <mergeCell ref="S34:T34"/>
    <mergeCell ref="U34:V34"/>
    <mergeCell ref="W34:X34"/>
    <mergeCell ref="Y34:Z34"/>
    <mergeCell ref="AA34:AB34"/>
    <mergeCell ref="O24:P24"/>
    <mergeCell ref="Q24:R24"/>
    <mergeCell ref="S24:T24"/>
    <mergeCell ref="O23:P23"/>
    <mergeCell ref="Q23:R23"/>
    <mergeCell ref="S23:T23"/>
    <mergeCell ref="Q26:R26"/>
    <mergeCell ref="S26:T26"/>
    <mergeCell ref="U24:V24"/>
    <mergeCell ref="W24:X24"/>
    <mergeCell ref="Y24:Z24"/>
    <mergeCell ref="AA24:AB24"/>
    <mergeCell ref="A25:D25"/>
    <mergeCell ref="E25:F25"/>
    <mergeCell ref="G25:H25"/>
    <mergeCell ref="I25:J25"/>
    <mergeCell ref="K25:L25"/>
    <mergeCell ref="M25:N25"/>
    <mergeCell ref="O25:P25"/>
    <mergeCell ref="Q25:R25"/>
    <mergeCell ref="S25:T25"/>
    <mergeCell ref="U25:V25"/>
    <mergeCell ref="W25:X25"/>
    <mergeCell ref="Y25:Z25"/>
    <mergeCell ref="AA25:AB25"/>
    <mergeCell ref="A24:D24"/>
    <mergeCell ref="E24:F24"/>
    <mergeCell ref="G24:H24"/>
    <mergeCell ref="I24:J24"/>
    <mergeCell ref="K24:L24"/>
    <mergeCell ref="U26:V26"/>
    <mergeCell ref="W26:X26"/>
    <mergeCell ref="Y26:Z26"/>
    <mergeCell ref="AA26:AB26"/>
    <mergeCell ref="A29:D29"/>
    <mergeCell ref="E29:F29"/>
    <mergeCell ref="G29:H29"/>
    <mergeCell ref="I29:J29"/>
    <mergeCell ref="K29:L29"/>
    <mergeCell ref="M29:N29"/>
    <mergeCell ref="O29:P29"/>
    <mergeCell ref="Q29:R29"/>
    <mergeCell ref="S29:T29"/>
    <mergeCell ref="U29:V29"/>
    <mergeCell ref="W29:X29"/>
    <mergeCell ref="Y29:Z29"/>
    <mergeCell ref="AA29:AB29"/>
    <mergeCell ref="A26:D26"/>
    <mergeCell ref="E26:F26"/>
    <mergeCell ref="G26:H26"/>
    <mergeCell ref="I26:J26"/>
    <mergeCell ref="K26:L26"/>
    <mergeCell ref="M26:N26"/>
    <mergeCell ref="O26:P26"/>
    <mergeCell ref="W30:X30"/>
    <mergeCell ref="Y30:Z30"/>
    <mergeCell ref="AA30:AB30"/>
    <mergeCell ref="A31:D31"/>
    <mergeCell ref="E31:F31"/>
    <mergeCell ref="G31:H31"/>
    <mergeCell ref="I31:J31"/>
    <mergeCell ref="K31:L31"/>
    <mergeCell ref="M31:N31"/>
    <mergeCell ref="O31:P31"/>
    <mergeCell ref="Q31:R31"/>
    <mergeCell ref="S31:T31"/>
    <mergeCell ref="U31:V31"/>
    <mergeCell ref="W31:X31"/>
    <mergeCell ref="Y31:Z31"/>
    <mergeCell ref="AA31:AB31"/>
    <mergeCell ref="A30:D30"/>
    <mergeCell ref="E30:F30"/>
    <mergeCell ref="G30:H30"/>
    <mergeCell ref="Q30:R30"/>
    <mergeCell ref="S30:T30"/>
    <mergeCell ref="U30:V30"/>
  </mergeCells>
  <conditionalFormatting sqref="K47:AB47">
    <cfRule type="containsText" dxfId="36" priority="2" operator="containsText" text="Yes; please revise.">
      <formula>NOT(ISERROR(SEARCH("Yes; please revise.",K47)))</formula>
    </cfRule>
  </conditionalFormatting>
  <printOptions horizontalCentered="1"/>
  <pageMargins left="0.25" right="0.25" top="0.25" bottom="0.5" header="0.25" footer="0.25"/>
  <pageSetup scale="81" orientation="landscape" r:id="rId1"/>
  <headerFooter>
    <oddFooter>&amp;LAppendix D (Required Forms)
Form D24.1 (Proposed Budget)&amp;RPage &amp;P</oddFooter>
  </headerFooter>
  <rowBreaks count="1" manualBreakCount="1">
    <brk id="29"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30"/>
  <sheetViews>
    <sheetView zoomScaleNormal="100" workbookViewId="0">
      <selection activeCell="A13" sqref="A13:E13"/>
    </sheetView>
  </sheetViews>
  <sheetFormatPr defaultColWidth="9.140625" defaultRowHeight="12.75" x14ac:dyDescent="0.2"/>
  <cols>
    <col min="1" max="3" width="7.85546875" style="45" customWidth="1"/>
    <col min="4" max="7" width="4.5703125" style="45" customWidth="1"/>
    <col min="8" max="15" width="5.28515625" style="45" customWidth="1"/>
    <col min="16" max="19" width="5.5703125" style="45" customWidth="1"/>
    <col min="20" max="23" width="5.28515625" style="45" customWidth="1"/>
    <col min="24" max="28" width="3.7109375" style="74" customWidth="1"/>
    <col min="29" max="36" width="3.7109375" style="45" customWidth="1"/>
    <col min="37" max="16384" width="9.140625" style="45"/>
  </cols>
  <sheetData>
    <row r="1" spans="1:43" ht="21.95" customHeight="1" x14ac:dyDescent="0.2">
      <c r="A1" s="43" t="str">
        <f>'Cover Page'!A4</f>
        <v>Program Services:</v>
      </c>
      <c r="B1" s="44"/>
      <c r="C1" s="44"/>
      <c r="D1" s="44"/>
      <c r="E1" s="44"/>
      <c r="F1" s="207" t="str">
        <f>T('Cover Page'!G4:AK4)</f>
        <v>CONGREGATE MEAL SERVICES</v>
      </c>
      <c r="G1" s="207"/>
      <c r="H1" s="207"/>
      <c r="I1" s="207"/>
      <c r="J1" s="207"/>
      <c r="K1" s="207"/>
      <c r="L1" s="207"/>
      <c r="M1" s="207"/>
      <c r="N1" s="207"/>
      <c r="O1" s="207"/>
      <c r="P1" s="207"/>
      <c r="Q1" s="207"/>
      <c r="R1" s="207"/>
      <c r="S1" s="207"/>
      <c r="T1" s="207"/>
      <c r="U1" s="207"/>
      <c r="V1" s="207"/>
      <c r="W1" s="207"/>
    </row>
    <row r="2" spans="1:43" s="16" customFormat="1" ht="21.95" customHeight="1" x14ac:dyDescent="0.2">
      <c r="A2" s="43" t="s">
        <v>14</v>
      </c>
      <c r="B2" s="109"/>
      <c r="C2" s="109"/>
      <c r="D2" s="109"/>
      <c r="E2" s="109"/>
      <c r="F2" s="213" t="str">
        <f>T('Cover Page'!G5:AK5)</f>
        <v>Older Americans Act (OAA) Title III C-1</v>
      </c>
      <c r="G2" s="213"/>
      <c r="H2" s="213"/>
      <c r="I2" s="213"/>
      <c r="J2" s="213"/>
      <c r="K2" s="213"/>
      <c r="L2" s="213"/>
      <c r="M2" s="213"/>
      <c r="N2" s="213"/>
      <c r="O2" s="213"/>
      <c r="P2" s="213"/>
      <c r="Q2" s="213"/>
      <c r="R2" s="213"/>
      <c r="S2" s="213"/>
      <c r="T2" s="213"/>
      <c r="U2" s="213"/>
      <c r="V2" s="213"/>
      <c r="W2" s="213"/>
      <c r="X2" s="103"/>
      <c r="Y2" s="103"/>
      <c r="Z2" s="103"/>
      <c r="AA2" s="103"/>
      <c r="AB2" s="103"/>
      <c r="AP2" s="40"/>
      <c r="AQ2" s="40"/>
    </row>
    <row r="3" spans="1:43" ht="21.95" customHeight="1" x14ac:dyDescent="0.2">
      <c r="A3" s="43" t="str">
        <f>'Cover Page'!A6</f>
        <v>Fiscal Year:</v>
      </c>
      <c r="B3" s="44"/>
      <c r="C3" s="44"/>
      <c r="D3" s="44"/>
      <c r="F3" s="289" t="str">
        <f>T('Cover Page'!G6:AK6)</f>
        <v>2022-2023</v>
      </c>
      <c r="G3" s="289"/>
      <c r="H3" s="289"/>
      <c r="I3" s="289"/>
      <c r="J3" s="289"/>
      <c r="K3" s="289"/>
      <c r="L3" s="289"/>
      <c r="M3" s="289"/>
      <c r="N3" s="289"/>
      <c r="O3" s="289"/>
      <c r="P3" s="289"/>
      <c r="Q3" s="289"/>
      <c r="R3" s="289"/>
      <c r="S3" s="289"/>
      <c r="T3" s="289"/>
      <c r="U3" s="289"/>
      <c r="V3" s="289"/>
      <c r="W3" s="289"/>
    </row>
    <row r="4" spans="1:43" s="13" customFormat="1" ht="19.5" customHeight="1" x14ac:dyDescent="0.2">
      <c r="A4" s="43" t="str">
        <f>'Cover Page'!A7</f>
        <v>Los Angeles County Region:</v>
      </c>
      <c r="B4" s="14"/>
      <c r="C4" s="14"/>
      <c r="D4" s="14"/>
      <c r="E4" s="14"/>
      <c r="F4" s="289" t="str">
        <f>T('Cover Page'!G7:AK7)</f>
        <v>[Select Region]</v>
      </c>
      <c r="G4" s="289"/>
      <c r="H4" s="289"/>
      <c r="I4" s="289"/>
      <c r="J4" s="289"/>
      <c r="K4" s="289"/>
      <c r="L4" s="289"/>
      <c r="M4" s="289"/>
      <c r="N4" s="289"/>
      <c r="O4" s="289"/>
      <c r="P4" s="289"/>
      <c r="Q4" s="289"/>
      <c r="R4" s="289"/>
      <c r="S4" s="289"/>
      <c r="T4" s="289"/>
      <c r="U4" s="289"/>
      <c r="V4" s="289"/>
      <c r="W4" s="289"/>
      <c r="X4" s="75"/>
      <c r="Y4" s="75"/>
      <c r="Z4" s="75"/>
      <c r="AA4" s="75"/>
      <c r="AB4" s="75"/>
      <c r="AP4" s="93" t="s">
        <v>23</v>
      </c>
      <c r="AQ4" s="93" t="s">
        <v>34</v>
      </c>
    </row>
    <row r="5" spans="1:43" s="16" customFormat="1" ht="21.95" hidden="1" customHeight="1" x14ac:dyDescent="0.2">
      <c r="A5" s="43" t="str">
        <f>'Cover Page'!A8</f>
        <v>Contract Number:</v>
      </c>
      <c r="B5" s="15"/>
      <c r="C5" s="15"/>
      <c r="D5" s="15"/>
      <c r="F5" s="289" t="str">
        <f>T('Cover Page'!G8:AK8)</f>
        <v>[Enter Contract Number]</v>
      </c>
      <c r="G5" s="289"/>
      <c r="H5" s="289"/>
      <c r="I5" s="289"/>
      <c r="J5" s="289"/>
      <c r="K5" s="289"/>
      <c r="L5" s="289"/>
      <c r="M5" s="289"/>
      <c r="N5" s="289"/>
      <c r="O5" s="289"/>
      <c r="P5" s="289"/>
      <c r="Q5" s="289"/>
      <c r="R5" s="289"/>
      <c r="S5" s="289"/>
      <c r="T5" s="289"/>
      <c r="U5" s="289"/>
      <c r="V5" s="289"/>
      <c r="W5" s="289"/>
      <c r="X5" s="76"/>
      <c r="Y5" s="77"/>
      <c r="Z5" s="77"/>
      <c r="AA5" s="77"/>
      <c r="AB5" s="77"/>
      <c r="AL5" s="18"/>
      <c r="AN5" s="19" t="s">
        <v>93</v>
      </c>
      <c r="AP5" s="40"/>
      <c r="AQ5" s="40"/>
    </row>
    <row r="6" spans="1:43" ht="21.95" hidden="1" customHeight="1" x14ac:dyDescent="0.2">
      <c r="A6" s="43" t="str">
        <f>'Cover Page'!A9</f>
        <v>Amendment Number:</v>
      </c>
      <c r="B6" s="15"/>
      <c r="C6" s="15"/>
      <c r="D6" s="15"/>
      <c r="E6" s="16"/>
      <c r="F6" s="151" t="str">
        <f>T('Cover Page'!G9:S9)</f>
        <v>Select Number</v>
      </c>
      <c r="G6" s="151"/>
      <c r="H6" s="151"/>
      <c r="I6" s="151"/>
      <c r="J6" s="151"/>
      <c r="K6" s="151"/>
      <c r="L6" s="151"/>
      <c r="M6" s="151"/>
      <c r="N6" s="151"/>
      <c r="O6" s="290" t="str">
        <f>T('Cover Page'!T9:Y9)</f>
        <v>Modification Number:</v>
      </c>
      <c r="P6" s="290"/>
      <c r="Q6" s="290"/>
      <c r="R6" s="290"/>
      <c r="S6" s="151" t="str">
        <f>T('Cover Page'!Z9:AK9)</f>
        <v>Select Number</v>
      </c>
      <c r="T6" s="151"/>
      <c r="U6" s="151"/>
      <c r="V6" s="151"/>
      <c r="W6" s="151"/>
      <c r="X6" s="78"/>
      <c r="Y6" s="77"/>
      <c r="Z6" s="77"/>
      <c r="AA6" s="77"/>
      <c r="AB6" s="77"/>
      <c r="AP6" s="61"/>
      <c r="AQ6" s="61"/>
    </row>
    <row r="7" spans="1:43" ht="25.5" customHeight="1" x14ac:dyDescent="0.2">
      <c r="A7" s="43" t="str">
        <f>'Cover Page'!A10</f>
        <v>Proposer's Legal Name:</v>
      </c>
      <c r="B7" s="47"/>
      <c r="C7" s="47"/>
      <c r="D7" s="47"/>
      <c r="E7" s="47"/>
      <c r="F7" s="211" t="str">
        <f>T('Cover Page'!G10:AK10)</f>
        <v>[Enter Legal Name]</v>
      </c>
      <c r="G7" s="211"/>
      <c r="H7" s="211"/>
      <c r="I7" s="211"/>
      <c r="J7" s="211"/>
      <c r="K7" s="211"/>
      <c r="L7" s="211"/>
      <c r="M7" s="211"/>
      <c r="N7" s="211"/>
      <c r="O7" s="211"/>
      <c r="P7" s="211"/>
      <c r="Q7" s="211"/>
      <c r="R7" s="211"/>
      <c r="S7" s="211"/>
      <c r="T7" s="211"/>
      <c r="U7" s="211"/>
      <c r="V7" s="211"/>
      <c r="W7" s="211"/>
      <c r="X7" s="79"/>
    </row>
    <row r="8" spans="1:43" ht="39.75" customHeight="1" thickBot="1" x14ac:dyDescent="0.25">
      <c r="A8" s="212" t="s">
        <v>128</v>
      </c>
      <c r="B8" s="212"/>
      <c r="C8" s="212"/>
      <c r="D8" s="212"/>
      <c r="E8" s="212"/>
      <c r="F8" s="212"/>
      <c r="G8" s="212"/>
      <c r="H8" s="212"/>
      <c r="I8" s="212"/>
      <c r="J8" s="212"/>
      <c r="K8" s="212"/>
      <c r="L8" s="212"/>
      <c r="M8" s="212"/>
      <c r="N8" s="212"/>
      <c r="O8" s="212"/>
      <c r="P8" s="212"/>
      <c r="Q8" s="212"/>
      <c r="R8" s="212"/>
      <c r="S8" s="212"/>
      <c r="T8" s="212"/>
      <c r="U8" s="212"/>
      <c r="V8" s="212"/>
      <c r="W8" s="212"/>
    </row>
    <row r="9" spans="1:43" ht="24.75" customHeight="1" x14ac:dyDescent="0.2">
      <c r="A9" s="291" t="s">
        <v>129</v>
      </c>
      <c r="B9" s="292"/>
      <c r="C9" s="292"/>
      <c r="D9" s="292"/>
      <c r="E9" s="292"/>
      <c r="F9" s="214" t="s">
        <v>130</v>
      </c>
      <c r="G9" s="214"/>
      <c r="H9" s="216" t="s">
        <v>131</v>
      </c>
      <c r="I9" s="216"/>
      <c r="J9" s="214" t="s">
        <v>132</v>
      </c>
      <c r="K9" s="214"/>
      <c r="L9" s="214" t="s">
        <v>133</v>
      </c>
      <c r="M9" s="217"/>
      <c r="N9" s="218" t="s">
        <v>134</v>
      </c>
      <c r="O9" s="219"/>
      <c r="P9" s="297" t="s">
        <v>100</v>
      </c>
      <c r="Q9" s="298"/>
      <c r="R9" s="298"/>
      <c r="S9" s="299"/>
      <c r="T9" s="218" t="s">
        <v>135</v>
      </c>
      <c r="U9" s="219"/>
      <c r="V9" s="222" t="s">
        <v>136</v>
      </c>
      <c r="W9" s="223"/>
    </row>
    <row r="10" spans="1:43" s="48" customFormat="1" ht="21.95" customHeight="1" x14ac:dyDescent="0.2">
      <c r="A10" s="293"/>
      <c r="B10" s="294"/>
      <c r="C10" s="294"/>
      <c r="D10" s="294"/>
      <c r="E10" s="294"/>
      <c r="F10" s="214"/>
      <c r="G10" s="214"/>
      <c r="H10" s="216"/>
      <c r="I10" s="216"/>
      <c r="J10" s="214"/>
      <c r="K10" s="214"/>
      <c r="L10" s="214"/>
      <c r="M10" s="217"/>
      <c r="N10" s="220"/>
      <c r="O10" s="221"/>
      <c r="P10" s="216" t="s">
        <v>137</v>
      </c>
      <c r="Q10" s="216"/>
      <c r="R10" s="214" t="s">
        <v>104</v>
      </c>
      <c r="S10" s="214"/>
      <c r="T10" s="220"/>
      <c r="U10" s="221"/>
      <c r="V10" s="220"/>
      <c r="W10" s="229"/>
      <c r="X10" s="74"/>
      <c r="Y10" s="74"/>
      <c r="Z10" s="74"/>
      <c r="AA10" s="74"/>
      <c r="AB10" s="74"/>
    </row>
    <row r="11" spans="1:43" x14ac:dyDescent="0.2">
      <c r="A11" s="295"/>
      <c r="B11" s="296"/>
      <c r="C11" s="296"/>
      <c r="D11" s="296"/>
      <c r="E11" s="296"/>
      <c r="F11" s="214"/>
      <c r="G11" s="214"/>
      <c r="H11" s="216"/>
      <c r="I11" s="216"/>
      <c r="J11" s="214"/>
      <c r="K11" s="214"/>
      <c r="L11" s="214"/>
      <c r="M11" s="217"/>
      <c r="N11" s="231" t="s">
        <v>138</v>
      </c>
      <c r="O11" s="232"/>
      <c r="P11" s="214" t="s">
        <v>139</v>
      </c>
      <c r="Q11" s="215"/>
      <c r="R11" s="214" t="s">
        <v>139</v>
      </c>
      <c r="S11" s="215"/>
      <c r="T11" s="231" t="s">
        <v>140</v>
      </c>
      <c r="U11" s="232"/>
      <c r="V11" s="231" t="s">
        <v>141</v>
      </c>
      <c r="W11" s="225"/>
      <c r="X11" s="80"/>
      <c r="Y11" s="80"/>
      <c r="Z11" s="80"/>
      <c r="AA11" s="80"/>
      <c r="AB11" s="80"/>
    </row>
    <row r="12" spans="1:43" ht="20.25" customHeight="1" x14ac:dyDescent="0.2">
      <c r="A12" s="300" t="s">
        <v>109</v>
      </c>
      <c r="B12" s="301"/>
      <c r="C12" s="301"/>
      <c r="D12" s="301"/>
      <c r="E12" s="301"/>
      <c r="F12" s="301"/>
      <c r="G12" s="301"/>
      <c r="H12" s="301"/>
      <c r="I12" s="301"/>
      <c r="J12" s="301"/>
      <c r="K12" s="301"/>
      <c r="L12" s="301"/>
      <c r="M12" s="301"/>
      <c r="N12" s="301"/>
      <c r="O12" s="301"/>
      <c r="P12" s="301"/>
      <c r="Q12" s="301"/>
      <c r="R12" s="301"/>
      <c r="S12" s="301"/>
      <c r="T12" s="301"/>
      <c r="U12" s="301"/>
      <c r="V12" s="301"/>
      <c r="W12" s="302"/>
    </row>
    <row r="13" spans="1:43" s="49" customFormat="1" ht="20.25" customHeight="1" x14ac:dyDescent="0.2">
      <c r="A13" s="314" t="s">
        <v>110</v>
      </c>
      <c r="B13" s="315"/>
      <c r="C13" s="315"/>
      <c r="D13" s="315"/>
      <c r="E13" s="316"/>
      <c r="F13" s="303"/>
      <c r="G13" s="304"/>
      <c r="H13" s="305"/>
      <c r="I13" s="305"/>
      <c r="J13" s="306"/>
      <c r="K13" s="306"/>
      <c r="L13" s="307"/>
      <c r="M13" s="308"/>
      <c r="N13" s="309" t="str">
        <f>IF(F13="","",F13*H13*J13*L13)</f>
        <v/>
      </c>
      <c r="O13" s="310"/>
      <c r="P13" s="311"/>
      <c r="Q13" s="311"/>
      <c r="R13" s="311"/>
      <c r="S13" s="311"/>
      <c r="T13" s="309" t="str">
        <f>IF(P13="","",(SUM(P13,R13)))</f>
        <v/>
      </c>
      <c r="U13" s="310"/>
      <c r="V13" s="312" t="str">
        <f t="shared" ref="V13:V21" si="0">IF(N13="","",N13-T13)</f>
        <v/>
      </c>
      <c r="W13" s="313"/>
      <c r="X13" s="74"/>
      <c r="Y13" s="74"/>
      <c r="Z13" s="74"/>
      <c r="AA13" s="74"/>
      <c r="AB13" s="74"/>
    </row>
    <row r="14" spans="1:43" ht="20.25" customHeight="1" x14ac:dyDescent="0.2">
      <c r="A14" s="314" t="s">
        <v>110</v>
      </c>
      <c r="B14" s="315"/>
      <c r="C14" s="315"/>
      <c r="D14" s="315"/>
      <c r="E14" s="316"/>
      <c r="F14" s="304"/>
      <c r="G14" s="304"/>
      <c r="H14" s="305"/>
      <c r="I14" s="305"/>
      <c r="J14" s="306"/>
      <c r="K14" s="306"/>
      <c r="L14" s="307"/>
      <c r="M14" s="308"/>
      <c r="N14" s="309" t="str">
        <f t="shared" ref="N14:N21" si="1">IF(F14="","",F14*H14*J14*L14)</f>
        <v/>
      </c>
      <c r="O14" s="310"/>
      <c r="P14" s="311"/>
      <c r="Q14" s="311"/>
      <c r="R14" s="311"/>
      <c r="S14" s="311"/>
      <c r="T14" s="309" t="str">
        <f t="shared" ref="T14:T21" si="2">IF(P14="","",(SUM(P14,R14)))</f>
        <v/>
      </c>
      <c r="U14" s="310"/>
      <c r="V14" s="312" t="str">
        <f t="shared" si="0"/>
        <v/>
      </c>
      <c r="W14" s="313"/>
      <c r="X14" s="81"/>
      <c r="Y14" s="81"/>
      <c r="Z14" s="81"/>
      <c r="AA14" s="81"/>
      <c r="AB14" s="81"/>
    </row>
    <row r="15" spans="1:43" ht="20.25" customHeight="1" x14ac:dyDescent="0.2">
      <c r="A15" s="317" t="s">
        <v>110</v>
      </c>
      <c r="B15" s="318"/>
      <c r="C15" s="318"/>
      <c r="D15" s="318"/>
      <c r="E15" s="319"/>
      <c r="F15" s="304"/>
      <c r="G15" s="304"/>
      <c r="H15" s="305"/>
      <c r="I15" s="305"/>
      <c r="J15" s="306"/>
      <c r="K15" s="306"/>
      <c r="L15" s="307"/>
      <c r="M15" s="308"/>
      <c r="N15" s="309" t="str">
        <f t="shared" si="1"/>
        <v/>
      </c>
      <c r="O15" s="310"/>
      <c r="P15" s="311"/>
      <c r="Q15" s="311"/>
      <c r="R15" s="311"/>
      <c r="S15" s="311"/>
      <c r="T15" s="309" t="str">
        <f t="shared" si="2"/>
        <v/>
      </c>
      <c r="U15" s="310"/>
      <c r="V15" s="312" t="str">
        <f t="shared" si="0"/>
        <v/>
      </c>
      <c r="W15" s="313"/>
    </row>
    <row r="16" spans="1:43" ht="20.25" customHeight="1" x14ac:dyDescent="0.2">
      <c r="A16" s="317" t="s">
        <v>110</v>
      </c>
      <c r="B16" s="318"/>
      <c r="C16" s="318"/>
      <c r="D16" s="318"/>
      <c r="E16" s="319"/>
      <c r="F16" s="304"/>
      <c r="G16" s="304"/>
      <c r="H16" s="305"/>
      <c r="I16" s="305"/>
      <c r="J16" s="306"/>
      <c r="K16" s="306"/>
      <c r="L16" s="307"/>
      <c r="M16" s="308"/>
      <c r="N16" s="309" t="str">
        <f t="shared" si="1"/>
        <v/>
      </c>
      <c r="O16" s="310"/>
      <c r="P16" s="311"/>
      <c r="Q16" s="311"/>
      <c r="R16" s="311"/>
      <c r="S16" s="311"/>
      <c r="T16" s="309" t="str">
        <f t="shared" si="2"/>
        <v/>
      </c>
      <c r="U16" s="310"/>
      <c r="V16" s="312" t="str">
        <f t="shared" si="0"/>
        <v/>
      </c>
      <c r="W16" s="313"/>
    </row>
    <row r="17" spans="1:28" ht="20.25" customHeight="1" x14ac:dyDescent="0.2">
      <c r="A17" s="317" t="s">
        <v>110</v>
      </c>
      <c r="B17" s="318"/>
      <c r="C17" s="318"/>
      <c r="D17" s="318"/>
      <c r="E17" s="319"/>
      <c r="F17" s="304"/>
      <c r="G17" s="304"/>
      <c r="H17" s="305"/>
      <c r="I17" s="305"/>
      <c r="J17" s="306"/>
      <c r="K17" s="306"/>
      <c r="L17" s="307"/>
      <c r="M17" s="308"/>
      <c r="N17" s="309" t="str">
        <f t="shared" si="1"/>
        <v/>
      </c>
      <c r="O17" s="310"/>
      <c r="P17" s="311"/>
      <c r="Q17" s="311"/>
      <c r="R17" s="311"/>
      <c r="S17" s="311"/>
      <c r="T17" s="309" t="str">
        <f t="shared" si="2"/>
        <v/>
      </c>
      <c r="U17" s="310"/>
      <c r="V17" s="312" t="str">
        <f t="shared" si="0"/>
        <v/>
      </c>
      <c r="W17" s="313"/>
    </row>
    <row r="18" spans="1:28" s="49" customFormat="1" ht="20.25" customHeight="1" x14ac:dyDescent="0.2">
      <c r="A18" s="317" t="s">
        <v>110</v>
      </c>
      <c r="B18" s="318"/>
      <c r="C18" s="318"/>
      <c r="D18" s="318"/>
      <c r="E18" s="319"/>
      <c r="F18" s="304"/>
      <c r="G18" s="304"/>
      <c r="H18" s="305"/>
      <c r="I18" s="305"/>
      <c r="J18" s="306"/>
      <c r="K18" s="306"/>
      <c r="L18" s="307"/>
      <c r="M18" s="308"/>
      <c r="N18" s="309" t="str">
        <f t="shared" si="1"/>
        <v/>
      </c>
      <c r="O18" s="310"/>
      <c r="P18" s="311"/>
      <c r="Q18" s="311"/>
      <c r="R18" s="311"/>
      <c r="S18" s="311"/>
      <c r="T18" s="309" t="str">
        <f t="shared" si="2"/>
        <v/>
      </c>
      <c r="U18" s="310"/>
      <c r="V18" s="312" t="str">
        <f t="shared" si="0"/>
        <v/>
      </c>
      <c r="W18" s="313"/>
      <c r="X18" s="74"/>
      <c r="Y18" s="74"/>
      <c r="Z18" s="74"/>
      <c r="AA18" s="74"/>
      <c r="AB18" s="74"/>
    </row>
    <row r="19" spans="1:28" s="49" customFormat="1" ht="20.25" customHeight="1" x14ac:dyDescent="0.2">
      <c r="A19" s="317" t="s">
        <v>110</v>
      </c>
      <c r="B19" s="318"/>
      <c r="C19" s="318"/>
      <c r="D19" s="318"/>
      <c r="E19" s="319"/>
      <c r="F19" s="304"/>
      <c r="G19" s="304"/>
      <c r="H19" s="305"/>
      <c r="I19" s="305"/>
      <c r="J19" s="306"/>
      <c r="K19" s="306"/>
      <c r="L19" s="307"/>
      <c r="M19" s="308"/>
      <c r="N19" s="309" t="str">
        <f t="shared" si="1"/>
        <v/>
      </c>
      <c r="O19" s="310"/>
      <c r="P19" s="311"/>
      <c r="Q19" s="311"/>
      <c r="R19" s="311"/>
      <c r="S19" s="311"/>
      <c r="T19" s="309" t="str">
        <f t="shared" si="2"/>
        <v/>
      </c>
      <c r="U19" s="310"/>
      <c r="V19" s="312" t="str">
        <f t="shared" si="0"/>
        <v/>
      </c>
      <c r="W19" s="313"/>
      <c r="X19" s="81"/>
      <c r="Y19" s="81"/>
      <c r="Z19" s="81"/>
      <c r="AA19" s="81"/>
      <c r="AB19" s="81"/>
    </row>
    <row r="20" spans="1:28" s="49" customFormat="1" ht="20.25" customHeight="1" x14ac:dyDescent="0.2">
      <c r="A20" s="317" t="s">
        <v>110</v>
      </c>
      <c r="B20" s="318"/>
      <c r="C20" s="318"/>
      <c r="D20" s="318"/>
      <c r="E20" s="319"/>
      <c r="F20" s="304"/>
      <c r="G20" s="304"/>
      <c r="H20" s="305"/>
      <c r="I20" s="305"/>
      <c r="J20" s="306"/>
      <c r="K20" s="306"/>
      <c r="L20" s="307"/>
      <c r="M20" s="308"/>
      <c r="N20" s="309" t="str">
        <f t="shared" si="1"/>
        <v/>
      </c>
      <c r="O20" s="310"/>
      <c r="P20" s="311"/>
      <c r="Q20" s="311"/>
      <c r="R20" s="311"/>
      <c r="S20" s="311"/>
      <c r="T20" s="309" t="str">
        <f t="shared" si="2"/>
        <v/>
      </c>
      <c r="U20" s="310"/>
      <c r="V20" s="312" t="str">
        <f t="shared" si="0"/>
        <v/>
      </c>
      <c r="W20" s="313"/>
      <c r="X20" s="81"/>
      <c r="Y20" s="81"/>
      <c r="Z20" s="81"/>
      <c r="AA20" s="81"/>
      <c r="AB20" s="81"/>
    </row>
    <row r="21" spans="1:28" ht="18" customHeight="1" x14ac:dyDescent="0.2">
      <c r="A21" s="317" t="s">
        <v>110</v>
      </c>
      <c r="B21" s="318"/>
      <c r="C21" s="318"/>
      <c r="D21" s="318"/>
      <c r="E21" s="319"/>
      <c r="F21" s="304"/>
      <c r="G21" s="304"/>
      <c r="H21" s="305"/>
      <c r="I21" s="305"/>
      <c r="J21" s="306"/>
      <c r="K21" s="306"/>
      <c r="L21" s="307"/>
      <c r="M21" s="308"/>
      <c r="N21" s="309" t="str">
        <f t="shared" si="1"/>
        <v/>
      </c>
      <c r="O21" s="310"/>
      <c r="P21" s="311"/>
      <c r="Q21" s="311"/>
      <c r="R21" s="311"/>
      <c r="S21" s="311"/>
      <c r="T21" s="309" t="str">
        <f t="shared" si="2"/>
        <v/>
      </c>
      <c r="U21" s="310"/>
      <c r="V21" s="312" t="str">
        <f t="shared" si="0"/>
        <v/>
      </c>
      <c r="W21" s="313"/>
      <c r="X21" s="81"/>
      <c r="Y21" s="81"/>
      <c r="Z21" s="81"/>
      <c r="AA21" s="81"/>
      <c r="AB21" s="81"/>
    </row>
    <row r="22" spans="1:28" x14ac:dyDescent="0.2">
      <c r="A22" s="332" t="s">
        <v>142</v>
      </c>
      <c r="B22" s="333"/>
      <c r="C22" s="333"/>
      <c r="D22" s="333"/>
      <c r="E22" s="334"/>
      <c r="F22" s="335"/>
      <c r="G22" s="336"/>
      <c r="H22" s="336"/>
      <c r="I22" s="336"/>
      <c r="J22" s="336"/>
      <c r="K22" s="336"/>
      <c r="L22" s="336"/>
      <c r="M22" s="337"/>
      <c r="N22" s="309">
        <f>SUM(N13:O21)</f>
        <v>0</v>
      </c>
      <c r="O22" s="310"/>
      <c r="P22" s="338">
        <f>SUM(P13:Q21)</f>
        <v>0</v>
      </c>
      <c r="Q22" s="338"/>
      <c r="R22" s="338">
        <f>SUM(R13:S21)</f>
        <v>0</v>
      </c>
      <c r="S22" s="338"/>
      <c r="T22" s="309">
        <f>SUM(P22,R22)</f>
        <v>0</v>
      </c>
      <c r="U22" s="310"/>
      <c r="V22" s="339">
        <f>N22-T22</f>
        <v>0</v>
      </c>
      <c r="W22" s="340"/>
    </row>
    <row r="23" spans="1:28" ht="26.25" customHeight="1" x14ac:dyDescent="0.2">
      <c r="A23" s="300" t="s">
        <v>118</v>
      </c>
      <c r="B23" s="301"/>
      <c r="C23" s="301"/>
      <c r="D23" s="301"/>
      <c r="E23" s="301"/>
      <c r="F23" s="301"/>
      <c r="G23" s="301"/>
      <c r="H23" s="301"/>
      <c r="I23" s="301"/>
      <c r="J23" s="301"/>
      <c r="K23" s="301"/>
      <c r="L23" s="301"/>
      <c r="M23" s="301"/>
      <c r="N23" s="301"/>
      <c r="O23" s="301"/>
      <c r="P23" s="301"/>
      <c r="Q23" s="301"/>
      <c r="R23" s="301"/>
      <c r="S23" s="301"/>
      <c r="T23" s="301"/>
      <c r="U23" s="301"/>
      <c r="V23" s="301"/>
      <c r="W23" s="302"/>
    </row>
    <row r="24" spans="1:28" ht="12.75" customHeight="1" x14ac:dyDescent="0.2">
      <c r="A24" s="320" t="s">
        <v>143</v>
      </c>
      <c r="B24" s="320"/>
      <c r="C24" s="320"/>
      <c r="D24" s="320"/>
      <c r="E24" s="320"/>
      <c r="F24" s="321"/>
      <c r="G24" s="322"/>
      <c r="H24" s="322"/>
      <c r="I24" s="322"/>
      <c r="J24" s="322"/>
      <c r="K24" s="322"/>
      <c r="L24" s="322"/>
      <c r="M24" s="323"/>
      <c r="N24" s="324" t="s">
        <v>120</v>
      </c>
      <c r="O24" s="325"/>
      <c r="P24" s="326" t="s">
        <v>120</v>
      </c>
      <c r="Q24" s="327"/>
      <c r="R24" s="326" t="s">
        <v>120</v>
      </c>
      <c r="S24" s="327"/>
      <c r="T24" s="328" t="str">
        <f>IF(P24="[Complete as needed]","",(SUM(P24,R24)))</f>
        <v/>
      </c>
      <c r="U24" s="329"/>
      <c r="V24" s="330" t="str">
        <f>IF(N24="[Complete as needed]","",N24-T24)</f>
        <v/>
      </c>
      <c r="W24" s="331"/>
    </row>
    <row r="25" spans="1:28" ht="24" customHeight="1" x14ac:dyDescent="0.2">
      <c r="A25" s="300" t="s">
        <v>123</v>
      </c>
      <c r="B25" s="301"/>
      <c r="C25" s="301"/>
      <c r="D25" s="301"/>
      <c r="E25" s="301"/>
      <c r="F25" s="301"/>
      <c r="G25" s="301"/>
      <c r="H25" s="301"/>
      <c r="I25" s="301"/>
      <c r="J25" s="301"/>
      <c r="K25" s="301"/>
      <c r="L25" s="301"/>
      <c r="M25" s="301"/>
      <c r="N25" s="301"/>
      <c r="O25" s="301"/>
      <c r="P25" s="301"/>
      <c r="Q25" s="301"/>
      <c r="R25" s="301"/>
      <c r="S25" s="301"/>
      <c r="T25" s="301"/>
      <c r="U25" s="301"/>
      <c r="V25" s="301"/>
      <c r="W25" s="302"/>
    </row>
    <row r="26" spans="1:28" ht="13.5" thickBot="1" x14ac:dyDescent="0.25">
      <c r="A26" s="341" t="s">
        <v>144</v>
      </c>
      <c r="B26" s="341"/>
      <c r="C26" s="341"/>
      <c r="D26" s="341"/>
      <c r="E26" s="341"/>
      <c r="F26" s="342"/>
      <c r="G26" s="343"/>
      <c r="H26" s="343"/>
      <c r="I26" s="343"/>
      <c r="J26" s="343"/>
      <c r="K26" s="343"/>
      <c r="L26" s="343"/>
      <c r="M26" s="344"/>
      <c r="N26" s="345">
        <f>SUM(N22,N24)</f>
        <v>0</v>
      </c>
      <c r="O26" s="346"/>
      <c r="P26" s="338">
        <f>SUM(P22,P24)</f>
        <v>0</v>
      </c>
      <c r="Q26" s="338"/>
      <c r="R26" s="338">
        <f>SUM(R22,R24)</f>
        <v>0</v>
      </c>
      <c r="S26" s="338"/>
      <c r="T26" s="345">
        <f>SUM(T22,T24)</f>
        <v>0</v>
      </c>
      <c r="U26" s="346"/>
      <c r="V26" s="339">
        <f>IF(N26="","",N26-T26)</f>
        <v>0</v>
      </c>
      <c r="W26" s="340"/>
    </row>
    <row r="27" spans="1:28" x14ac:dyDescent="0.2">
      <c r="A27" s="51"/>
      <c r="B27" s="51"/>
      <c r="C27" s="51"/>
      <c r="D27" s="51"/>
      <c r="E27" s="51"/>
      <c r="F27" s="51"/>
      <c r="G27" s="51"/>
      <c r="H27" s="51"/>
      <c r="I27" s="51"/>
      <c r="J27" s="51"/>
      <c r="K27" s="51"/>
      <c r="L27" s="51"/>
      <c r="M27" s="51"/>
      <c r="N27" s="51"/>
      <c r="O27" s="51"/>
      <c r="P27" s="51"/>
      <c r="Q27" s="51"/>
      <c r="R27" s="51"/>
      <c r="S27" s="51"/>
      <c r="T27" s="51"/>
      <c r="U27" s="51"/>
      <c r="V27" s="51"/>
      <c r="W27" s="32"/>
    </row>
    <row r="28" spans="1:28" ht="25.5" customHeight="1" x14ac:dyDescent="0.2">
      <c r="A28" s="270" t="s">
        <v>89</v>
      </c>
      <c r="B28" s="270"/>
      <c r="C28" s="270"/>
      <c r="D28" s="270"/>
      <c r="E28" s="270"/>
      <c r="F28" s="270"/>
      <c r="G28" s="270"/>
      <c r="H28" s="270"/>
      <c r="I28" s="270"/>
      <c r="J28" s="270"/>
      <c r="K28" s="270"/>
      <c r="L28" s="270"/>
      <c r="M28" s="270"/>
      <c r="N28" s="270"/>
      <c r="O28" s="270"/>
      <c r="P28" s="270"/>
      <c r="Q28" s="270"/>
      <c r="R28" s="270"/>
      <c r="S28" s="270"/>
      <c r="T28" s="270"/>
      <c r="U28" s="270"/>
      <c r="V28" s="270"/>
      <c r="W28" s="270"/>
      <c r="X28" s="82"/>
      <c r="Y28" s="82"/>
      <c r="Z28" s="82"/>
    </row>
    <row r="29" spans="1:28" ht="28.5" customHeight="1" x14ac:dyDescent="0.2">
      <c r="A29" s="279" t="s">
        <v>145</v>
      </c>
      <c r="B29" s="279"/>
      <c r="C29" s="279"/>
      <c r="D29" s="279"/>
      <c r="E29" s="279"/>
      <c r="F29" s="279"/>
      <c r="G29" s="279"/>
      <c r="H29" s="279"/>
      <c r="I29" s="279"/>
      <c r="J29" s="279"/>
      <c r="K29" s="279"/>
      <c r="L29" s="279"/>
      <c r="M29" s="279"/>
      <c r="N29" s="279"/>
      <c r="O29" s="279"/>
      <c r="P29" s="279"/>
      <c r="Q29" s="279"/>
      <c r="R29" s="279"/>
      <c r="S29" s="279"/>
      <c r="T29" s="279"/>
      <c r="U29" s="279"/>
      <c r="V29" s="279"/>
      <c r="W29" s="279"/>
      <c r="X29" s="83"/>
      <c r="Y29" s="83"/>
      <c r="Z29" s="83"/>
      <c r="AA29" s="83"/>
      <c r="AB29" s="83"/>
    </row>
    <row r="30" spans="1:28" ht="61.5" customHeight="1" x14ac:dyDescent="0.2">
      <c r="A30" s="272" t="s">
        <v>295</v>
      </c>
      <c r="B30" s="272"/>
      <c r="C30" s="272"/>
      <c r="D30" s="272"/>
      <c r="E30" s="272"/>
      <c r="F30" s="272"/>
      <c r="G30" s="272"/>
      <c r="H30" s="272"/>
      <c r="I30" s="272"/>
      <c r="J30" s="272"/>
      <c r="K30" s="272"/>
      <c r="L30" s="272"/>
      <c r="M30" s="272"/>
      <c r="N30" s="272"/>
      <c r="O30" s="272"/>
      <c r="P30" s="272"/>
      <c r="Q30" s="272"/>
      <c r="R30" s="272"/>
      <c r="S30" s="272"/>
      <c r="T30" s="272"/>
      <c r="U30" s="272"/>
      <c r="V30" s="272"/>
      <c r="W30" s="272"/>
      <c r="X30" s="84"/>
      <c r="Y30" s="85"/>
      <c r="Z30" s="85"/>
    </row>
  </sheetData>
  <sheetProtection algorithmName="SHA-512" hashValue="lXF6RqTj4Qblo0nL5TU5Tq6Ojr4AMzPl8do9eYrnhgn3Vph+9s45b0xWe0TM0ZdTpmVc7LowdWP2zennj/ApTQ==" saltValue="b/Fz3Ir/Io0nHyScrinBHA==" spinCount="100000" sheet="1" selectLockedCells="1"/>
  <mergeCells count="143">
    <mergeCell ref="A28:W28"/>
    <mergeCell ref="A30:W30"/>
    <mergeCell ref="A25:W25"/>
    <mergeCell ref="A26:E26"/>
    <mergeCell ref="F26:M26"/>
    <mergeCell ref="N26:O26"/>
    <mergeCell ref="P26:Q26"/>
    <mergeCell ref="R26:S26"/>
    <mergeCell ref="T26:U26"/>
    <mergeCell ref="V26:W26"/>
    <mergeCell ref="A29:W29"/>
    <mergeCell ref="A23:W23"/>
    <mergeCell ref="A24:E24"/>
    <mergeCell ref="F24:M24"/>
    <mergeCell ref="N24:O24"/>
    <mergeCell ref="P24:Q24"/>
    <mergeCell ref="R24:S24"/>
    <mergeCell ref="T24:U24"/>
    <mergeCell ref="V24:W24"/>
    <mergeCell ref="V21:W21"/>
    <mergeCell ref="A22:E22"/>
    <mergeCell ref="F22:M22"/>
    <mergeCell ref="N22:O22"/>
    <mergeCell ref="P22:Q22"/>
    <mergeCell ref="R22:S22"/>
    <mergeCell ref="T22:U22"/>
    <mergeCell ref="V22:W22"/>
    <mergeCell ref="V20:W20"/>
    <mergeCell ref="A21:E21"/>
    <mergeCell ref="F21:G21"/>
    <mergeCell ref="H21:I21"/>
    <mergeCell ref="J21:K21"/>
    <mergeCell ref="L21:M21"/>
    <mergeCell ref="N21:O21"/>
    <mergeCell ref="P21:Q21"/>
    <mergeCell ref="R21:S21"/>
    <mergeCell ref="T21:U21"/>
    <mergeCell ref="A20:E20"/>
    <mergeCell ref="F20:G20"/>
    <mergeCell ref="H20:I20"/>
    <mergeCell ref="J20:K20"/>
    <mergeCell ref="L20:M20"/>
    <mergeCell ref="N20:O20"/>
    <mergeCell ref="P20:Q20"/>
    <mergeCell ref="R20:S20"/>
    <mergeCell ref="T20:U20"/>
    <mergeCell ref="V18:W18"/>
    <mergeCell ref="A19:E19"/>
    <mergeCell ref="F19:G19"/>
    <mergeCell ref="H19:I19"/>
    <mergeCell ref="J19:K19"/>
    <mergeCell ref="L19:M19"/>
    <mergeCell ref="N19:O19"/>
    <mergeCell ref="P19:Q19"/>
    <mergeCell ref="R19:S19"/>
    <mergeCell ref="T19:U19"/>
    <mergeCell ref="V19:W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F14:G14"/>
    <mergeCell ref="H14:I14"/>
    <mergeCell ref="J14:K14"/>
    <mergeCell ref="L14:M14"/>
    <mergeCell ref="N14:O14"/>
    <mergeCell ref="P14:Q14"/>
    <mergeCell ref="R14:S14"/>
    <mergeCell ref="T14:U14"/>
    <mergeCell ref="A14:E14"/>
    <mergeCell ref="A12:W12"/>
    <mergeCell ref="F13:G13"/>
    <mergeCell ref="H13:I13"/>
    <mergeCell ref="J13:K13"/>
    <mergeCell ref="L13:M13"/>
    <mergeCell ref="N13:O13"/>
    <mergeCell ref="P13:Q13"/>
    <mergeCell ref="R13:S13"/>
    <mergeCell ref="T13:U13"/>
    <mergeCell ref="V13:W13"/>
    <mergeCell ref="A13:E13"/>
    <mergeCell ref="N11:O11"/>
    <mergeCell ref="P11:Q11"/>
    <mergeCell ref="R11:S11"/>
    <mergeCell ref="T11:U11"/>
    <mergeCell ref="V11:W11"/>
    <mergeCell ref="F7:W7"/>
    <mergeCell ref="A8:W8"/>
    <mergeCell ref="A9:E11"/>
    <mergeCell ref="F9:G11"/>
    <mergeCell ref="H9:I11"/>
    <mergeCell ref="J9:K11"/>
    <mergeCell ref="L9:M11"/>
    <mergeCell ref="N9:O10"/>
    <mergeCell ref="P9:S9"/>
    <mergeCell ref="T9:U10"/>
    <mergeCell ref="F1:W1"/>
    <mergeCell ref="F3:W3"/>
    <mergeCell ref="F4:W4"/>
    <mergeCell ref="F5:W5"/>
    <mergeCell ref="F6:N6"/>
    <mergeCell ref="O6:R6"/>
    <mergeCell ref="S6:W6"/>
    <mergeCell ref="V9:W10"/>
    <mergeCell ref="P10:Q10"/>
    <mergeCell ref="R10:S10"/>
    <mergeCell ref="F2:W2"/>
  </mergeCells>
  <printOptions horizontalCentered="1"/>
  <pageMargins left="0.25" right="0.25" top="0.25" bottom="0.5" header="0.25" footer="0.25"/>
  <pageSetup scale="83" orientation="landscape" r:id="rId1"/>
  <headerFooter>
    <oddFooter>&amp;LAppendix D (Required Forms)
Form D24.1 (Proposed Budget)&amp;RPage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0"/>
  <sheetViews>
    <sheetView showWhiteSpace="0" zoomScaleNormal="100" workbookViewId="0">
      <selection activeCell="E13" sqref="E13:F13"/>
    </sheetView>
  </sheetViews>
  <sheetFormatPr defaultColWidth="9.140625" defaultRowHeight="12.75" x14ac:dyDescent="0.2"/>
  <cols>
    <col min="1" max="3" width="6.85546875" style="45" customWidth="1"/>
    <col min="4" max="4" width="10.5703125" style="45" customWidth="1"/>
    <col min="5" max="10" width="4.7109375" style="45" customWidth="1"/>
    <col min="11" max="12" width="5.5703125" style="45" customWidth="1"/>
    <col min="13" max="13" width="5.42578125" style="45" customWidth="1"/>
    <col min="14" max="24" width="4.7109375" style="45" customWidth="1"/>
    <col min="25" max="26" width="5.5703125" style="45" customWidth="1"/>
    <col min="27" max="27" width="4.7109375" style="45" customWidth="1"/>
    <col min="28" max="28" width="5.5703125" style="45" customWidth="1"/>
    <col min="29" max="83" width="3.7109375" style="45" customWidth="1"/>
    <col min="84" max="16384" width="9.140625" style="45"/>
  </cols>
  <sheetData>
    <row r="1" spans="1:50" ht="21.95" customHeight="1" x14ac:dyDescent="0.2">
      <c r="A1" s="43" t="str">
        <f>T('Cover Page'!A4)</f>
        <v>Program Services:</v>
      </c>
      <c r="B1" s="44"/>
      <c r="C1" s="44"/>
      <c r="D1" s="44"/>
      <c r="E1" s="44"/>
      <c r="F1" s="207" t="str">
        <f>T('Cover Page'!G4:AK4)</f>
        <v>CONGREGATE MEAL SERVICES</v>
      </c>
      <c r="G1" s="207"/>
      <c r="H1" s="207"/>
      <c r="I1" s="207"/>
      <c r="J1" s="207"/>
      <c r="K1" s="207"/>
      <c r="L1" s="207"/>
      <c r="M1" s="207"/>
      <c r="N1" s="207"/>
      <c r="O1" s="207"/>
      <c r="P1" s="207"/>
      <c r="Q1" s="207"/>
      <c r="R1" s="207"/>
      <c r="S1" s="207"/>
      <c r="T1" s="207"/>
      <c r="U1" s="207"/>
      <c r="V1" s="207"/>
      <c r="W1" s="207"/>
      <c r="X1" s="207"/>
      <c r="Y1" s="207"/>
      <c r="Z1" s="207"/>
      <c r="AA1" s="207"/>
      <c r="AB1" s="207"/>
    </row>
    <row r="2" spans="1:50" s="16" customFormat="1" ht="19.5" customHeight="1" x14ac:dyDescent="0.2">
      <c r="A2" s="43" t="s">
        <v>14</v>
      </c>
      <c r="B2" s="109"/>
      <c r="C2" s="109"/>
      <c r="D2" s="109"/>
      <c r="E2" s="109"/>
      <c r="F2" s="213" t="str">
        <f>T('Cover Page'!G5:AK5)</f>
        <v>Older Americans Act (OAA) Title III C-1</v>
      </c>
      <c r="G2" s="213"/>
      <c r="H2" s="213"/>
      <c r="I2" s="213"/>
      <c r="J2" s="213"/>
      <c r="K2" s="213"/>
      <c r="L2" s="213"/>
      <c r="M2" s="213"/>
      <c r="N2" s="213"/>
      <c r="O2" s="213"/>
      <c r="P2" s="213"/>
      <c r="Q2" s="213"/>
      <c r="R2" s="213"/>
      <c r="S2" s="213"/>
      <c r="T2" s="213"/>
      <c r="U2" s="213"/>
      <c r="V2" s="213"/>
      <c r="W2" s="213"/>
      <c r="X2" s="213"/>
      <c r="Y2" s="213"/>
      <c r="Z2" s="213"/>
      <c r="AA2" s="213"/>
      <c r="AB2" s="213"/>
      <c r="AU2" s="41"/>
      <c r="AV2" s="41"/>
      <c r="AW2" s="40"/>
      <c r="AX2" s="40"/>
    </row>
    <row r="3" spans="1:50" ht="21.95" customHeight="1" x14ac:dyDescent="0.2">
      <c r="A3" s="43" t="str">
        <f>T('Cover Page'!A6)</f>
        <v>Fiscal Year:</v>
      </c>
      <c r="B3" s="44"/>
      <c r="C3" s="44"/>
      <c r="D3" s="44"/>
      <c r="F3" s="208" t="str">
        <f>T('Cover Page'!G6:AK6)</f>
        <v>2022-2023</v>
      </c>
      <c r="G3" s="208"/>
      <c r="H3" s="208"/>
      <c r="I3" s="208"/>
      <c r="J3" s="208"/>
      <c r="K3" s="208"/>
      <c r="L3" s="208"/>
      <c r="M3" s="208"/>
      <c r="N3" s="208"/>
      <c r="O3" s="208"/>
      <c r="P3" s="208"/>
      <c r="Q3" s="208"/>
      <c r="R3" s="208"/>
      <c r="S3" s="208"/>
      <c r="T3" s="208"/>
      <c r="U3" s="208"/>
      <c r="V3" s="208"/>
      <c r="W3" s="208"/>
      <c r="X3" s="208"/>
      <c r="Y3" s="208"/>
      <c r="Z3" s="208"/>
      <c r="AA3" s="208"/>
      <c r="AB3" s="208"/>
    </row>
    <row r="4" spans="1:50" s="16" customFormat="1" ht="19.5" customHeight="1" x14ac:dyDescent="0.2">
      <c r="A4" s="43" t="str">
        <f>T('Cover Page'!A7)</f>
        <v>Los Angeles County Region:</v>
      </c>
      <c r="B4" s="109"/>
      <c r="C4" s="109"/>
      <c r="D4" s="109"/>
      <c r="E4" s="109"/>
      <c r="F4" s="208" t="str">
        <f>T('Cover Page'!G7:AK7)</f>
        <v>[Select Region]</v>
      </c>
      <c r="G4" s="208"/>
      <c r="H4" s="208"/>
      <c r="I4" s="208"/>
      <c r="J4" s="208"/>
      <c r="K4" s="208"/>
      <c r="L4" s="208"/>
      <c r="M4" s="208"/>
      <c r="N4" s="208"/>
      <c r="O4" s="208"/>
      <c r="P4" s="208"/>
      <c r="Q4" s="208"/>
      <c r="R4" s="208"/>
      <c r="S4" s="208"/>
      <c r="T4" s="208"/>
      <c r="U4" s="208"/>
      <c r="V4" s="208"/>
      <c r="W4" s="208"/>
      <c r="X4" s="208"/>
      <c r="Y4" s="208"/>
      <c r="Z4" s="208"/>
      <c r="AA4" s="208"/>
      <c r="AB4" s="208"/>
      <c r="AU4" s="41" t="s">
        <v>23</v>
      </c>
      <c r="AV4" s="41" t="s">
        <v>34</v>
      </c>
      <c r="AW4" s="40"/>
      <c r="AX4" s="40"/>
    </row>
    <row r="5" spans="1:50" s="16" customFormat="1" ht="21.95" hidden="1" customHeight="1" x14ac:dyDescent="0.2">
      <c r="A5" s="43" t="str">
        <f>T('Cover Page'!A8)</f>
        <v>Contract Number:</v>
      </c>
      <c r="B5" s="15"/>
      <c r="C5" s="15"/>
      <c r="D5" s="15"/>
      <c r="F5" s="209" t="str">
        <f>T('Cover Page'!G8:AK8)</f>
        <v>[Enter Contract Number]</v>
      </c>
      <c r="G5" s="209"/>
      <c r="H5" s="209"/>
      <c r="I5" s="209"/>
      <c r="J5" s="209"/>
      <c r="K5" s="209"/>
      <c r="L5" s="209"/>
      <c r="M5" s="209"/>
      <c r="N5" s="209"/>
      <c r="O5" s="209"/>
      <c r="P5" s="209"/>
      <c r="Q5" s="209"/>
      <c r="R5" s="209"/>
      <c r="S5" s="209"/>
      <c r="T5" s="209"/>
      <c r="U5" s="209"/>
      <c r="V5" s="209"/>
      <c r="W5" s="209"/>
      <c r="X5" s="209"/>
      <c r="Y5" s="209"/>
      <c r="Z5" s="209"/>
      <c r="AA5" s="209"/>
      <c r="AB5" s="209"/>
      <c r="AC5" s="17"/>
      <c r="AU5" s="40"/>
      <c r="AV5" s="40"/>
      <c r="AW5" s="40"/>
      <c r="AX5" s="40"/>
    </row>
    <row r="6" spans="1:50" s="16" customFormat="1" ht="21.95" hidden="1" customHeight="1" x14ac:dyDescent="0.2">
      <c r="A6" s="43" t="str">
        <f>T('Cover Page'!A9)</f>
        <v>Amendment Number:</v>
      </c>
      <c r="B6" s="15"/>
      <c r="C6" s="15"/>
      <c r="D6" s="15"/>
      <c r="F6" s="152" t="str">
        <f>T('Cover Page'!G9:S9)</f>
        <v>Select Number</v>
      </c>
      <c r="G6" s="152"/>
      <c r="H6" s="152"/>
      <c r="I6" s="152"/>
      <c r="J6" s="152"/>
      <c r="K6" s="152"/>
      <c r="L6" s="152"/>
      <c r="M6" s="152"/>
      <c r="N6" s="152"/>
      <c r="O6" s="152"/>
      <c r="P6" s="152"/>
      <c r="Q6" s="152"/>
      <c r="R6" s="210" t="str">
        <f>T('Cover Page'!T9:Y9)</f>
        <v>Modification Number:</v>
      </c>
      <c r="S6" s="210"/>
      <c r="T6" s="210"/>
      <c r="U6" s="210"/>
      <c r="V6" s="210"/>
      <c r="W6" s="152" t="str">
        <f>T('Cover Page'!Z9:AK9)</f>
        <v>Select Number</v>
      </c>
      <c r="X6" s="152"/>
      <c r="Y6" s="152"/>
      <c r="Z6" s="152"/>
      <c r="AA6" s="152"/>
      <c r="AB6" s="152"/>
      <c r="AC6" s="46"/>
      <c r="AQ6" s="18"/>
      <c r="AS6" s="19" t="s">
        <v>93</v>
      </c>
      <c r="AU6" s="40"/>
      <c r="AV6" s="40"/>
      <c r="AW6" s="40"/>
      <c r="AX6" s="40"/>
    </row>
    <row r="7" spans="1:50" ht="21.95" customHeight="1" x14ac:dyDescent="0.2">
      <c r="A7" s="43" t="str">
        <f>T('Cover Page'!A10)</f>
        <v>Proposer's Legal Name:</v>
      </c>
      <c r="B7" s="47"/>
      <c r="C7" s="47"/>
      <c r="D7" s="47"/>
      <c r="E7" s="47"/>
      <c r="F7" s="211" t="str">
        <f>T('Cover Page'!G10:AK10)</f>
        <v>[Enter Legal Name]</v>
      </c>
      <c r="G7" s="211"/>
      <c r="H7" s="211"/>
      <c r="I7" s="211"/>
      <c r="J7" s="211"/>
      <c r="K7" s="211"/>
      <c r="L7" s="211"/>
      <c r="M7" s="211"/>
      <c r="N7" s="211"/>
      <c r="O7" s="211"/>
      <c r="P7" s="211"/>
      <c r="Q7" s="211"/>
      <c r="R7" s="211"/>
      <c r="S7" s="211"/>
      <c r="T7" s="211"/>
      <c r="U7" s="211"/>
      <c r="V7" s="211"/>
      <c r="W7" s="211"/>
      <c r="X7" s="211"/>
      <c r="Y7" s="211"/>
      <c r="Z7" s="211"/>
      <c r="AA7" s="211"/>
      <c r="AB7" s="211"/>
      <c r="AC7" s="44"/>
      <c r="AU7" s="61"/>
      <c r="AV7" s="61"/>
      <c r="AW7" s="61"/>
      <c r="AX7" s="61"/>
    </row>
    <row r="8" spans="1:50" ht="25.5" customHeight="1" thickBot="1" x14ac:dyDescent="0.25">
      <c r="A8" s="212" t="s">
        <v>146</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row>
    <row r="9" spans="1:50" ht="27" customHeight="1" x14ac:dyDescent="0.2">
      <c r="A9" s="214" t="s">
        <v>147</v>
      </c>
      <c r="B9" s="215"/>
      <c r="C9" s="215"/>
      <c r="D9" s="215"/>
      <c r="E9" s="214" t="s">
        <v>148</v>
      </c>
      <c r="F9" s="214"/>
      <c r="G9" s="214" t="s">
        <v>149</v>
      </c>
      <c r="H9" s="214"/>
      <c r="I9" s="214" t="s">
        <v>98</v>
      </c>
      <c r="J9" s="217"/>
      <c r="K9" s="218" t="s">
        <v>99</v>
      </c>
      <c r="L9" s="219"/>
      <c r="M9" s="222" t="s">
        <v>279</v>
      </c>
      <c r="N9" s="223"/>
      <c r="O9" s="226" t="s">
        <v>100</v>
      </c>
      <c r="P9" s="227"/>
      <c r="Q9" s="227"/>
      <c r="R9" s="227"/>
      <c r="S9" s="227"/>
      <c r="T9" s="227"/>
      <c r="U9" s="227"/>
      <c r="V9" s="227"/>
      <c r="W9" s="227"/>
      <c r="X9" s="228"/>
      <c r="Y9" s="218" t="s">
        <v>150</v>
      </c>
      <c r="Z9" s="219"/>
      <c r="AA9" s="222" t="s">
        <v>102</v>
      </c>
      <c r="AB9" s="223"/>
      <c r="AC9" s="50"/>
    </row>
    <row r="10" spans="1:50" ht="36.75" customHeight="1" x14ac:dyDescent="0.2">
      <c r="A10" s="214"/>
      <c r="B10" s="215"/>
      <c r="C10" s="215"/>
      <c r="D10" s="215"/>
      <c r="E10" s="214"/>
      <c r="F10" s="214"/>
      <c r="G10" s="214"/>
      <c r="H10" s="214"/>
      <c r="I10" s="214"/>
      <c r="J10" s="217"/>
      <c r="K10" s="220"/>
      <c r="L10" s="221"/>
      <c r="M10" s="224"/>
      <c r="N10" s="225"/>
      <c r="O10" s="214" t="s">
        <v>103</v>
      </c>
      <c r="P10" s="214"/>
      <c r="Q10" s="214"/>
      <c r="R10" s="214"/>
      <c r="S10" s="214" t="s">
        <v>104</v>
      </c>
      <c r="T10" s="214"/>
      <c r="U10" s="214"/>
      <c r="V10" s="214"/>
      <c r="W10" s="217" t="s">
        <v>105</v>
      </c>
      <c r="X10" s="230"/>
      <c r="Y10" s="220"/>
      <c r="Z10" s="221"/>
      <c r="AA10" s="220"/>
      <c r="AB10" s="229"/>
      <c r="AC10" s="50"/>
    </row>
    <row r="11" spans="1:50" s="48" customFormat="1" ht="27.75" customHeight="1" x14ac:dyDescent="0.2">
      <c r="A11" s="215"/>
      <c r="B11" s="215"/>
      <c r="C11" s="215"/>
      <c r="D11" s="215"/>
      <c r="E11" s="214"/>
      <c r="F11" s="214"/>
      <c r="G11" s="214"/>
      <c r="H11" s="214"/>
      <c r="I11" s="214"/>
      <c r="J11" s="217"/>
      <c r="K11" s="231" t="s">
        <v>106</v>
      </c>
      <c r="L11" s="232"/>
      <c r="M11" s="224" t="s">
        <v>70</v>
      </c>
      <c r="N11" s="225"/>
      <c r="O11" s="214" t="s">
        <v>72</v>
      </c>
      <c r="P11" s="214"/>
      <c r="Q11" s="214" t="s">
        <v>73</v>
      </c>
      <c r="R11" s="215"/>
      <c r="S11" s="214" t="s">
        <v>72</v>
      </c>
      <c r="T11" s="214"/>
      <c r="U11" s="214" t="s">
        <v>73</v>
      </c>
      <c r="V11" s="215"/>
      <c r="W11" s="217" t="s">
        <v>72</v>
      </c>
      <c r="X11" s="230"/>
      <c r="Y11" s="231" t="s">
        <v>107</v>
      </c>
      <c r="Z11" s="232"/>
      <c r="AA11" s="231" t="s">
        <v>108</v>
      </c>
      <c r="AB11" s="225"/>
      <c r="AC11" s="50"/>
    </row>
    <row r="12" spans="1:50" x14ac:dyDescent="0.2">
      <c r="A12" s="233" t="s">
        <v>109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5"/>
      <c r="AC12" s="50"/>
    </row>
    <row r="13" spans="1:50" s="49" customFormat="1" ht="23.25" customHeight="1" x14ac:dyDescent="0.2">
      <c r="A13" s="320" t="s">
        <v>151</v>
      </c>
      <c r="B13" s="320"/>
      <c r="C13" s="320"/>
      <c r="D13" s="320"/>
      <c r="E13" s="347"/>
      <c r="F13" s="347"/>
      <c r="G13" s="348"/>
      <c r="H13" s="348"/>
      <c r="I13" s="349"/>
      <c r="J13" s="350"/>
      <c r="K13" s="309" t="str">
        <f t="shared" ref="K13:K20" si="0">IF(E13="","",E13*G13*I13)</f>
        <v/>
      </c>
      <c r="L13" s="310"/>
      <c r="M13" s="351"/>
      <c r="N13" s="311"/>
      <c r="O13" s="311"/>
      <c r="P13" s="311"/>
      <c r="Q13" s="311"/>
      <c r="R13" s="311"/>
      <c r="S13" s="311"/>
      <c r="T13" s="311"/>
      <c r="U13" s="311"/>
      <c r="V13" s="311"/>
      <c r="W13" s="360"/>
      <c r="X13" s="361"/>
      <c r="Y13" s="309" t="str">
        <f t="shared" ref="Y13:Y20" si="1">IF(K13="","",SUM(M13:X13))</f>
        <v/>
      </c>
      <c r="Z13" s="310"/>
      <c r="AA13" s="352" t="str">
        <f t="shared" ref="AA13:AA20" si="2">IF(K13="","",(K13-Y13))</f>
        <v/>
      </c>
      <c r="AB13" s="313"/>
      <c r="AC13" s="50"/>
    </row>
    <row r="14" spans="1:50" ht="23.25" customHeight="1" x14ac:dyDescent="0.2">
      <c r="A14" s="320" t="s">
        <v>152</v>
      </c>
      <c r="B14" s="320"/>
      <c r="C14" s="320"/>
      <c r="D14" s="320"/>
      <c r="E14" s="353"/>
      <c r="F14" s="354"/>
      <c r="G14" s="355"/>
      <c r="H14" s="356"/>
      <c r="I14" s="350"/>
      <c r="J14" s="357"/>
      <c r="K14" s="309" t="str">
        <f t="shared" si="0"/>
        <v/>
      </c>
      <c r="L14" s="310"/>
      <c r="M14" s="358"/>
      <c r="N14" s="351"/>
      <c r="O14" s="359"/>
      <c r="P14" s="351"/>
      <c r="Q14" s="359"/>
      <c r="R14" s="351"/>
      <c r="S14" s="359"/>
      <c r="T14" s="351"/>
      <c r="U14" s="359"/>
      <c r="V14" s="351"/>
      <c r="W14" s="361"/>
      <c r="X14" s="362"/>
      <c r="Y14" s="309" t="str">
        <f t="shared" si="1"/>
        <v/>
      </c>
      <c r="Z14" s="310"/>
      <c r="AA14" s="352" t="str">
        <f t="shared" si="2"/>
        <v/>
      </c>
      <c r="AB14" s="313"/>
      <c r="AC14" s="50"/>
    </row>
    <row r="15" spans="1:50" ht="23.25" customHeight="1" x14ac:dyDescent="0.2">
      <c r="A15" s="363" t="s">
        <v>153</v>
      </c>
      <c r="B15" s="364"/>
      <c r="C15" s="364"/>
      <c r="D15" s="364"/>
      <c r="E15" s="353"/>
      <c r="F15" s="354"/>
      <c r="G15" s="355"/>
      <c r="H15" s="356"/>
      <c r="I15" s="350"/>
      <c r="J15" s="357"/>
      <c r="K15" s="365" t="str">
        <f t="shared" si="0"/>
        <v/>
      </c>
      <c r="L15" s="366"/>
      <c r="M15" s="358"/>
      <c r="N15" s="351"/>
      <c r="O15" s="359"/>
      <c r="P15" s="351"/>
      <c r="Q15" s="359"/>
      <c r="R15" s="351"/>
      <c r="S15" s="359"/>
      <c r="T15" s="351"/>
      <c r="U15" s="359"/>
      <c r="V15" s="351"/>
      <c r="W15" s="361"/>
      <c r="X15" s="362"/>
      <c r="Y15" s="309" t="str">
        <f t="shared" si="1"/>
        <v/>
      </c>
      <c r="Z15" s="310"/>
      <c r="AA15" s="352" t="str">
        <f t="shared" si="2"/>
        <v/>
      </c>
      <c r="AB15" s="313"/>
      <c r="AC15" s="50"/>
    </row>
    <row r="16" spans="1:50" ht="23.25" customHeight="1" x14ac:dyDescent="0.2">
      <c r="A16" s="363" t="s">
        <v>153</v>
      </c>
      <c r="B16" s="364"/>
      <c r="C16" s="364"/>
      <c r="D16" s="364"/>
      <c r="E16" s="353"/>
      <c r="F16" s="354"/>
      <c r="G16" s="355"/>
      <c r="H16" s="356"/>
      <c r="I16" s="350"/>
      <c r="J16" s="357"/>
      <c r="K16" s="365" t="str">
        <f t="shared" si="0"/>
        <v/>
      </c>
      <c r="L16" s="366"/>
      <c r="M16" s="358"/>
      <c r="N16" s="351"/>
      <c r="O16" s="359"/>
      <c r="P16" s="351"/>
      <c r="Q16" s="359"/>
      <c r="R16" s="351"/>
      <c r="S16" s="359"/>
      <c r="T16" s="351"/>
      <c r="U16" s="359"/>
      <c r="V16" s="351"/>
      <c r="W16" s="361"/>
      <c r="X16" s="362"/>
      <c r="Y16" s="365" t="str">
        <f t="shared" si="1"/>
        <v/>
      </c>
      <c r="Z16" s="366"/>
      <c r="AA16" s="367" t="str">
        <f t="shared" si="2"/>
        <v/>
      </c>
      <c r="AB16" s="312"/>
      <c r="AC16" s="50"/>
    </row>
    <row r="17" spans="1:31" ht="23.25" customHeight="1" x14ac:dyDescent="0.2">
      <c r="A17" s="363" t="s">
        <v>153</v>
      </c>
      <c r="B17" s="364"/>
      <c r="C17" s="364"/>
      <c r="D17" s="364"/>
      <c r="E17" s="353"/>
      <c r="F17" s="354"/>
      <c r="G17" s="355"/>
      <c r="H17" s="356"/>
      <c r="I17" s="350"/>
      <c r="J17" s="357"/>
      <c r="K17" s="365" t="str">
        <f t="shared" si="0"/>
        <v/>
      </c>
      <c r="L17" s="366"/>
      <c r="M17" s="358"/>
      <c r="N17" s="351"/>
      <c r="O17" s="359"/>
      <c r="P17" s="351"/>
      <c r="Q17" s="359"/>
      <c r="R17" s="351"/>
      <c r="S17" s="359"/>
      <c r="T17" s="351"/>
      <c r="U17" s="359"/>
      <c r="V17" s="351"/>
      <c r="W17" s="361"/>
      <c r="X17" s="362"/>
      <c r="Y17" s="365" t="str">
        <f t="shared" si="1"/>
        <v/>
      </c>
      <c r="Z17" s="366"/>
      <c r="AA17" s="367" t="str">
        <f t="shared" si="2"/>
        <v/>
      </c>
      <c r="AB17" s="312"/>
      <c r="AC17" s="50"/>
    </row>
    <row r="18" spans="1:31" ht="23.25" customHeight="1" x14ac:dyDescent="0.2">
      <c r="A18" s="363" t="s">
        <v>153</v>
      </c>
      <c r="B18" s="364"/>
      <c r="C18" s="364"/>
      <c r="D18" s="364"/>
      <c r="E18" s="353"/>
      <c r="F18" s="354"/>
      <c r="G18" s="355"/>
      <c r="H18" s="356"/>
      <c r="I18" s="350"/>
      <c r="J18" s="357"/>
      <c r="K18" s="365" t="str">
        <f t="shared" si="0"/>
        <v/>
      </c>
      <c r="L18" s="366"/>
      <c r="M18" s="358"/>
      <c r="N18" s="351"/>
      <c r="O18" s="359"/>
      <c r="P18" s="351"/>
      <c r="Q18" s="359"/>
      <c r="R18" s="351"/>
      <c r="S18" s="359"/>
      <c r="T18" s="351"/>
      <c r="U18" s="359"/>
      <c r="V18" s="351"/>
      <c r="W18" s="361"/>
      <c r="X18" s="362"/>
      <c r="Y18" s="365" t="str">
        <f t="shared" si="1"/>
        <v/>
      </c>
      <c r="Z18" s="366"/>
      <c r="AA18" s="367" t="str">
        <f t="shared" si="2"/>
        <v/>
      </c>
      <c r="AB18" s="312"/>
      <c r="AC18" s="50"/>
    </row>
    <row r="19" spans="1:31" ht="23.25" customHeight="1" x14ac:dyDescent="0.2">
      <c r="A19" s="363" t="s">
        <v>153</v>
      </c>
      <c r="B19" s="364"/>
      <c r="C19" s="364"/>
      <c r="D19" s="364"/>
      <c r="E19" s="353"/>
      <c r="F19" s="354"/>
      <c r="G19" s="355"/>
      <c r="H19" s="356"/>
      <c r="I19" s="350"/>
      <c r="J19" s="357"/>
      <c r="K19" s="365" t="str">
        <f t="shared" si="0"/>
        <v/>
      </c>
      <c r="L19" s="366"/>
      <c r="M19" s="358"/>
      <c r="N19" s="351"/>
      <c r="O19" s="359"/>
      <c r="P19" s="351"/>
      <c r="Q19" s="359"/>
      <c r="R19" s="351"/>
      <c r="S19" s="359"/>
      <c r="T19" s="351"/>
      <c r="U19" s="359"/>
      <c r="V19" s="351"/>
      <c r="W19" s="361"/>
      <c r="X19" s="362"/>
      <c r="Y19" s="365" t="str">
        <f t="shared" si="1"/>
        <v/>
      </c>
      <c r="Z19" s="366"/>
      <c r="AA19" s="367" t="str">
        <f t="shared" si="2"/>
        <v/>
      </c>
      <c r="AB19" s="312"/>
      <c r="AC19" s="50"/>
    </row>
    <row r="20" spans="1:31" ht="23.25" customHeight="1" x14ac:dyDescent="0.2">
      <c r="A20" s="363" t="s">
        <v>153</v>
      </c>
      <c r="B20" s="364"/>
      <c r="C20" s="364"/>
      <c r="D20" s="364"/>
      <c r="E20" s="353"/>
      <c r="F20" s="354"/>
      <c r="G20" s="355"/>
      <c r="H20" s="356"/>
      <c r="I20" s="350"/>
      <c r="J20" s="357"/>
      <c r="K20" s="365" t="str">
        <f t="shared" si="0"/>
        <v/>
      </c>
      <c r="L20" s="366"/>
      <c r="M20" s="358"/>
      <c r="N20" s="351"/>
      <c r="O20" s="359"/>
      <c r="P20" s="351"/>
      <c r="Q20" s="359"/>
      <c r="R20" s="351"/>
      <c r="S20" s="359"/>
      <c r="T20" s="351"/>
      <c r="U20" s="359"/>
      <c r="V20" s="351"/>
      <c r="W20" s="361"/>
      <c r="X20" s="362"/>
      <c r="Y20" s="365" t="str">
        <f t="shared" si="1"/>
        <v/>
      </c>
      <c r="Z20" s="366"/>
      <c r="AA20" s="367" t="str">
        <f t="shared" si="2"/>
        <v/>
      </c>
      <c r="AB20" s="312"/>
      <c r="AC20" s="50"/>
    </row>
    <row r="21" spans="1:31" ht="25.5" customHeight="1" x14ac:dyDescent="0.2">
      <c r="A21" s="369" t="s">
        <v>154</v>
      </c>
      <c r="B21" s="370"/>
      <c r="C21" s="370"/>
      <c r="D21" s="371"/>
      <c r="E21" s="372"/>
      <c r="F21" s="373"/>
      <c r="G21" s="373"/>
      <c r="H21" s="373"/>
      <c r="I21" s="373"/>
      <c r="J21" s="374"/>
      <c r="K21" s="365">
        <f>SUM(K13:L20)</f>
        <v>0</v>
      </c>
      <c r="L21" s="366"/>
      <c r="M21" s="365">
        <f>SUM(M13:N20)</f>
        <v>0</v>
      </c>
      <c r="N21" s="375"/>
      <c r="O21" s="376">
        <f>SUM(O13:P20)</f>
        <v>0</v>
      </c>
      <c r="P21" s="375"/>
      <c r="Q21" s="376">
        <f>SUM(Q13:R20)</f>
        <v>0</v>
      </c>
      <c r="R21" s="375"/>
      <c r="S21" s="376">
        <f>SUM(S13:T20)</f>
        <v>0</v>
      </c>
      <c r="T21" s="375"/>
      <c r="U21" s="376">
        <f>SUM(U13:V20)</f>
        <v>0</v>
      </c>
      <c r="V21" s="375"/>
      <c r="W21" s="376">
        <f>SUM(W13:X20)</f>
        <v>0</v>
      </c>
      <c r="X21" s="366"/>
      <c r="Y21" s="365">
        <f>SUM(Y13:Z20)</f>
        <v>0</v>
      </c>
      <c r="Z21" s="366"/>
      <c r="AA21" s="368">
        <f>SUM(AA13:AB20)</f>
        <v>0</v>
      </c>
      <c r="AB21" s="339"/>
      <c r="AC21" s="50"/>
    </row>
    <row r="22" spans="1:31" x14ac:dyDescent="0.2">
      <c r="A22" s="233" t="s">
        <v>118</v>
      </c>
      <c r="B22" s="234"/>
      <c r="C22" s="234"/>
      <c r="D22" s="234"/>
      <c r="E22" s="234"/>
      <c r="F22" s="234"/>
      <c r="G22" s="234"/>
      <c r="H22" s="234"/>
      <c r="I22" s="234"/>
      <c r="J22" s="234"/>
      <c r="K22" s="265"/>
      <c r="L22" s="265"/>
      <c r="M22" s="234"/>
      <c r="N22" s="234"/>
      <c r="O22" s="234"/>
      <c r="P22" s="234"/>
      <c r="Q22" s="234"/>
      <c r="R22" s="234"/>
      <c r="S22" s="234"/>
      <c r="T22" s="234"/>
      <c r="U22" s="234"/>
      <c r="V22" s="234"/>
      <c r="W22" s="234"/>
      <c r="X22" s="234"/>
      <c r="Y22" s="234"/>
      <c r="Z22" s="234"/>
      <c r="AA22" s="234"/>
      <c r="AB22" s="235"/>
      <c r="AC22" s="50"/>
    </row>
    <row r="23" spans="1:31" ht="25.5" customHeight="1" x14ac:dyDescent="0.2">
      <c r="A23" s="377" t="s">
        <v>155</v>
      </c>
      <c r="B23" s="378"/>
      <c r="C23" s="378"/>
      <c r="D23" s="379"/>
      <c r="E23" s="380"/>
      <c r="F23" s="381"/>
      <c r="G23" s="382"/>
      <c r="H23" s="383"/>
      <c r="I23" s="384"/>
      <c r="J23" s="385"/>
      <c r="K23" s="386" t="str">
        <f>IF(E23="","",E23*G23*I23)</f>
        <v/>
      </c>
      <c r="L23" s="387"/>
      <c r="M23" s="388" t="s">
        <v>156</v>
      </c>
      <c r="N23" s="389"/>
      <c r="O23" s="397" t="s">
        <v>120</v>
      </c>
      <c r="P23" s="398"/>
      <c r="Q23" s="397" t="s">
        <v>120</v>
      </c>
      <c r="R23" s="398"/>
      <c r="S23" s="397" t="s">
        <v>120</v>
      </c>
      <c r="T23" s="398"/>
      <c r="U23" s="397" t="s">
        <v>120</v>
      </c>
      <c r="V23" s="398"/>
      <c r="W23" s="397" t="s">
        <v>120</v>
      </c>
      <c r="X23" s="398"/>
      <c r="Y23" s="399" t="str">
        <f>IF(K23="","",SUM(M23:X23))</f>
        <v/>
      </c>
      <c r="Z23" s="400"/>
      <c r="AA23" s="367" t="str">
        <f>IF(K23="","",(K23-Y23))</f>
        <v/>
      </c>
      <c r="AB23" s="312"/>
      <c r="AC23" s="50"/>
    </row>
    <row r="24" spans="1:31" ht="15" customHeight="1" x14ac:dyDescent="0.2">
      <c r="A24" s="377" t="s">
        <v>122</v>
      </c>
      <c r="B24" s="378"/>
      <c r="C24" s="378"/>
      <c r="D24" s="378"/>
      <c r="E24" s="378"/>
      <c r="F24" s="378"/>
      <c r="G24" s="378"/>
      <c r="H24" s="378"/>
      <c r="I24" s="378"/>
      <c r="J24" s="378"/>
      <c r="K24" s="394" t="str">
        <f>IF(K23="","",IF(M23&lt;=(0.1*M21),"No","Yes; please revise."))</f>
        <v/>
      </c>
      <c r="L24" s="394"/>
      <c r="M24" s="394"/>
      <c r="N24" s="394"/>
      <c r="O24" s="394"/>
      <c r="P24" s="394"/>
      <c r="Q24" s="394"/>
      <c r="R24" s="394"/>
      <c r="S24" s="394"/>
      <c r="T24" s="394"/>
      <c r="U24" s="394"/>
      <c r="V24" s="394"/>
      <c r="W24" s="394"/>
      <c r="X24" s="394"/>
      <c r="Y24" s="394"/>
      <c r="Z24" s="394"/>
      <c r="AA24" s="394"/>
      <c r="AB24" s="395"/>
      <c r="AC24" s="50"/>
    </row>
    <row r="25" spans="1:31" x14ac:dyDescent="0.2">
      <c r="A25" s="233" t="s">
        <v>123</v>
      </c>
      <c r="B25" s="234"/>
      <c r="C25" s="234"/>
      <c r="D25" s="234"/>
      <c r="E25" s="234"/>
      <c r="F25" s="234"/>
      <c r="G25" s="234"/>
      <c r="H25" s="234"/>
      <c r="I25" s="234"/>
      <c r="J25" s="234"/>
      <c r="K25" s="273"/>
      <c r="L25" s="273"/>
      <c r="M25" s="234"/>
      <c r="N25" s="234"/>
      <c r="O25" s="234"/>
      <c r="P25" s="234"/>
      <c r="Q25" s="234"/>
      <c r="R25" s="234"/>
      <c r="S25" s="234"/>
      <c r="T25" s="234"/>
      <c r="U25" s="234"/>
      <c r="V25" s="234"/>
      <c r="W25" s="234"/>
      <c r="X25" s="234"/>
      <c r="Y25" s="234"/>
      <c r="Z25" s="234"/>
      <c r="AA25" s="234"/>
      <c r="AB25" s="235"/>
      <c r="AC25" s="50"/>
    </row>
    <row r="26" spans="1:31" s="49" customFormat="1" ht="25.5" customHeight="1" thickBot="1" x14ac:dyDescent="0.25">
      <c r="A26" s="396" t="s">
        <v>157</v>
      </c>
      <c r="B26" s="396"/>
      <c r="C26" s="396"/>
      <c r="D26" s="396"/>
      <c r="E26" s="321"/>
      <c r="F26" s="322"/>
      <c r="G26" s="322"/>
      <c r="H26" s="322"/>
      <c r="I26" s="322"/>
      <c r="J26" s="323"/>
      <c r="K26" s="345">
        <f>SUM(K21,K23)</f>
        <v>0</v>
      </c>
      <c r="L26" s="346"/>
      <c r="M26" s="375">
        <f>SUM(M21,M23)</f>
        <v>0</v>
      </c>
      <c r="N26" s="338"/>
      <c r="O26" s="338">
        <f>SUM(O21,O23)</f>
        <v>0</v>
      </c>
      <c r="P26" s="338"/>
      <c r="Q26" s="338">
        <f>SUM(Q21,Q23)</f>
        <v>0</v>
      </c>
      <c r="R26" s="338"/>
      <c r="S26" s="338">
        <f>SUM(S21,S23)</f>
        <v>0</v>
      </c>
      <c r="T26" s="338"/>
      <c r="U26" s="338">
        <f>SUM(U21,U23)</f>
        <v>0</v>
      </c>
      <c r="V26" s="338"/>
      <c r="W26" s="338">
        <f>SUM(W21,W23)</f>
        <v>0</v>
      </c>
      <c r="X26" s="376"/>
      <c r="Y26" s="345">
        <f>SUM(Y21,Y23)</f>
        <v>0</v>
      </c>
      <c r="Z26" s="346"/>
      <c r="AA26" s="391">
        <f>IF(K26="","",(K26-Y26))</f>
        <v>0</v>
      </c>
      <c r="AB26" s="340"/>
    </row>
    <row r="27" spans="1:31" x14ac:dyDescent="0.2">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row>
    <row r="28" spans="1:31" x14ac:dyDescent="0.2">
      <c r="A28" s="392" t="s">
        <v>89</v>
      </c>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52"/>
      <c r="AD28" s="52"/>
      <c r="AE28" s="52"/>
    </row>
    <row r="29" spans="1:31" ht="26.25" customHeight="1" x14ac:dyDescent="0.2">
      <c r="A29" s="390" t="s">
        <v>158</v>
      </c>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50"/>
    </row>
    <row r="30" spans="1:31" ht="25.5" customHeight="1" x14ac:dyDescent="0.2">
      <c r="A30" s="267" t="s">
        <v>281</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50"/>
    </row>
  </sheetData>
  <sheetProtection algorithmName="SHA-512" hashValue="gpKpYo9vhtxuPewsyR3GwsY/8oeacqKut4NPgVydihxFObvhlKYVsZp3JdZMD7mIEpCUKrpyOHNIa6DcZPSAzg==" saltValue="ULvvN1VquRDe5SH2fM0ibw==" spinCount="100000" sheet="1" selectLockedCells="1"/>
  <mergeCells count="178">
    <mergeCell ref="A29:AB29"/>
    <mergeCell ref="A30:AB30"/>
    <mergeCell ref="S26:T26"/>
    <mergeCell ref="U26:V26"/>
    <mergeCell ref="W26:X26"/>
    <mergeCell ref="Y26:Z26"/>
    <mergeCell ref="AA26:AB26"/>
    <mergeCell ref="A28:AB28"/>
    <mergeCell ref="AA23:AB23"/>
    <mergeCell ref="A24:J24"/>
    <mergeCell ref="K24:AB24"/>
    <mergeCell ref="A25:AB25"/>
    <mergeCell ref="A26:D26"/>
    <mergeCell ref="E26:J26"/>
    <mergeCell ref="K26:L26"/>
    <mergeCell ref="M26:N26"/>
    <mergeCell ref="O26:P26"/>
    <mergeCell ref="Q26:R26"/>
    <mergeCell ref="O23:P23"/>
    <mergeCell ref="Q23:R23"/>
    <mergeCell ref="S23:T23"/>
    <mergeCell ref="U23:V23"/>
    <mergeCell ref="W23:X23"/>
    <mergeCell ref="Y23:Z23"/>
    <mergeCell ref="A23:D23"/>
    <mergeCell ref="E23:F23"/>
    <mergeCell ref="G23:H23"/>
    <mergeCell ref="I23:J23"/>
    <mergeCell ref="K23:L23"/>
    <mergeCell ref="M23:N23"/>
    <mergeCell ref="S21:T21"/>
    <mergeCell ref="U21:V21"/>
    <mergeCell ref="W21:X21"/>
    <mergeCell ref="Y21:Z21"/>
    <mergeCell ref="AA21:AB21"/>
    <mergeCell ref="A22:AB22"/>
    <mergeCell ref="U20:V20"/>
    <mergeCell ref="W20:X20"/>
    <mergeCell ref="Y20:Z20"/>
    <mergeCell ref="AA20:AB20"/>
    <mergeCell ref="A21:D21"/>
    <mergeCell ref="E21:J21"/>
    <mergeCell ref="K21:L21"/>
    <mergeCell ref="M21:N21"/>
    <mergeCell ref="O21:P21"/>
    <mergeCell ref="Q21:R21"/>
    <mergeCell ref="A20:D20"/>
    <mergeCell ref="E20:F20"/>
    <mergeCell ref="G20:H20"/>
    <mergeCell ref="I20:J20"/>
    <mergeCell ref="K20:L20"/>
    <mergeCell ref="M20:N20"/>
    <mergeCell ref="O20:P20"/>
    <mergeCell ref="Q20:R20"/>
    <mergeCell ref="S20:T20"/>
    <mergeCell ref="U18:V18"/>
    <mergeCell ref="W18:X18"/>
    <mergeCell ref="Y18:Z18"/>
    <mergeCell ref="AA18:AB18"/>
    <mergeCell ref="A19:D19"/>
    <mergeCell ref="E19:F19"/>
    <mergeCell ref="G19:H19"/>
    <mergeCell ref="I19:J19"/>
    <mergeCell ref="K19:L19"/>
    <mergeCell ref="M19:N19"/>
    <mergeCell ref="AA19:AB19"/>
    <mergeCell ref="O19:P19"/>
    <mergeCell ref="Q19:R19"/>
    <mergeCell ref="S19:T19"/>
    <mergeCell ref="U19:V19"/>
    <mergeCell ref="W19:X19"/>
    <mergeCell ref="Y19:Z19"/>
    <mergeCell ref="A18:D18"/>
    <mergeCell ref="E18:F18"/>
    <mergeCell ref="G18:H18"/>
    <mergeCell ref="I18:J18"/>
    <mergeCell ref="K18:L18"/>
    <mergeCell ref="M18:N18"/>
    <mergeCell ref="O18:P18"/>
    <mergeCell ref="Q18:R18"/>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Q16:R16"/>
    <mergeCell ref="S16:T16"/>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2:AB12"/>
    <mergeCell ref="A13:D13"/>
    <mergeCell ref="E13:F13"/>
    <mergeCell ref="G13:H13"/>
    <mergeCell ref="I13:J13"/>
    <mergeCell ref="K13:L13"/>
    <mergeCell ref="M13:N13"/>
    <mergeCell ref="AA13:AB13"/>
    <mergeCell ref="A14:D14"/>
    <mergeCell ref="E14:F14"/>
    <mergeCell ref="G14:H14"/>
    <mergeCell ref="I14:J14"/>
    <mergeCell ref="K14:L14"/>
    <mergeCell ref="M14:N14"/>
    <mergeCell ref="O14:P14"/>
    <mergeCell ref="Q14:R14"/>
    <mergeCell ref="S14:T14"/>
    <mergeCell ref="O13:P13"/>
    <mergeCell ref="Q13:R13"/>
    <mergeCell ref="S13:T13"/>
    <mergeCell ref="U13:V13"/>
    <mergeCell ref="W13:X13"/>
    <mergeCell ref="Y13:Z13"/>
    <mergeCell ref="U14:V14"/>
    <mergeCell ref="A9:D11"/>
    <mergeCell ref="E9:F11"/>
    <mergeCell ref="G9:H11"/>
    <mergeCell ref="I9:J11"/>
    <mergeCell ref="K9:L10"/>
    <mergeCell ref="M9:N10"/>
    <mergeCell ref="O9:X9"/>
    <mergeCell ref="Y9:Z10"/>
    <mergeCell ref="AA9:AB10"/>
    <mergeCell ref="O10:R10"/>
    <mergeCell ref="S10:V10"/>
    <mergeCell ref="W10:X10"/>
    <mergeCell ref="K11:L11"/>
    <mergeCell ref="M11:N11"/>
    <mergeCell ref="O11:P11"/>
    <mergeCell ref="Q11:R11"/>
    <mergeCell ref="S11:T11"/>
    <mergeCell ref="U11:V11"/>
    <mergeCell ref="W11:X11"/>
    <mergeCell ref="Y11:Z11"/>
    <mergeCell ref="AA11:AB11"/>
    <mergeCell ref="F1:AB1"/>
    <mergeCell ref="F3:AB3"/>
    <mergeCell ref="F4:AB4"/>
    <mergeCell ref="F5:AB5"/>
    <mergeCell ref="F6:Q6"/>
    <mergeCell ref="R6:V6"/>
    <mergeCell ref="W6:AB6"/>
    <mergeCell ref="F7:AB7"/>
    <mergeCell ref="A8:AB8"/>
    <mergeCell ref="F2:AB2"/>
  </mergeCells>
  <conditionalFormatting sqref="K24:AB24">
    <cfRule type="containsText" dxfId="35" priority="1" operator="containsText" text="Yes; please revise.">
      <formula>NOT(ISERROR(SEARCH("Yes; please revise.",K24)))</formula>
    </cfRule>
  </conditionalFormatting>
  <printOptions horizontalCentered="1"/>
  <pageMargins left="0.25" right="0.25" top="0.25" bottom="0.5" header="0.25" footer="0.25"/>
  <pageSetup scale="82" orientation="landscape" r:id="rId1"/>
  <headerFooter>
    <oddFooter>&amp;LAppendix D (Required Forms)
Form D24.1 (Proposed Budget)&amp;RPage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30"/>
  <sheetViews>
    <sheetView zoomScaleNormal="100" workbookViewId="0">
      <selection activeCell="A13" sqref="A13:F13"/>
    </sheetView>
  </sheetViews>
  <sheetFormatPr defaultColWidth="9.140625" defaultRowHeight="12.75" x14ac:dyDescent="0.2"/>
  <cols>
    <col min="1" max="1" width="3.42578125" style="45" customWidth="1"/>
    <col min="2" max="2" width="3.7109375" style="45" customWidth="1"/>
    <col min="3" max="3" width="4" style="45" customWidth="1"/>
    <col min="4" max="4" width="5.85546875" style="45" customWidth="1"/>
    <col min="5" max="5" width="7.28515625" style="45" customWidth="1"/>
    <col min="6" max="6" width="6" style="45" customWidth="1"/>
    <col min="7" max="8" width="4.28515625" style="45" customWidth="1"/>
    <col min="9" max="10" width="5.140625" style="45" customWidth="1"/>
    <col min="11" max="12" width="4.28515625" style="45" customWidth="1"/>
    <col min="13" max="14" width="5.85546875" style="45" customWidth="1"/>
    <col min="15" max="15" width="4.7109375" style="45" customWidth="1"/>
    <col min="16" max="16" width="5.42578125" style="45" customWidth="1"/>
    <col min="17" max="26" width="4.28515625" style="45" customWidth="1"/>
    <col min="27" max="28" width="5.85546875" style="45" customWidth="1"/>
    <col min="29" max="29" width="4.28515625" style="45" customWidth="1"/>
    <col min="30" max="30" width="7.140625" style="45" customWidth="1"/>
    <col min="31" max="85" width="3.7109375" style="45" customWidth="1"/>
    <col min="86" max="16384" width="9.140625" style="45"/>
  </cols>
  <sheetData>
    <row r="1" spans="1:49" ht="21.95" customHeight="1" x14ac:dyDescent="0.2">
      <c r="A1" s="43" t="str">
        <f>T('Cover Page'!A4)</f>
        <v>Program Services:</v>
      </c>
      <c r="B1" s="44"/>
      <c r="C1" s="44"/>
      <c r="D1" s="44"/>
      <c r="E1" s="44"/>
      <c r="G1" s="53"/>
      <c r="H1" s="207" t="str">
        <f>T('Cover Page'!G4:AK4)</f>
        <v>CONGREGATE MEAL SERVICES</v>
      </c>
      <c r="I1" s="207"/>
      <c r="J1" s="207"/>
      <c r="K1" s="207"/>
      <c r="L1" s="207"/>
      <c r="M1" s="207"/>
      <c r="N1" s="207"/>
      <c r="O1" s="207"/>
      <c r="P1" s="207"/>
      <c r="Q1" s="207"/>
      <c r="R1" s="207"/>
      <c r="S1" s="207"/>
      <c r="T1" s="207"/>
      <c r="U1" s="207"/>
      <c r="V1" s="207"/>
      <c r="W1" s="207"/>
      <c r="X1" s="207"/>
      <c r="Y1" s="207"/>
      <c r="Z1" s="207"/>
      <c r="AA1" s="207"/>
      <c r="AB1" s="207"/>
      <c r="AC1" s="207"/>
      <c r="AD1" s="207"/>
    </row>
    <row r="2" spans="1:49" s="16" customFormat="1" ht="19.5" customHeight="1" x14ac:dyDescent="0.2">
      <c r="A2" s="43" t="s">
        <v>14</v>
      </c>
      <c r="B2" s="109"/>
      <c r="C2" s="109"/>
      <c r="D2" s="109"/>
      <c r="E2" s="109"/>
      <c r="G2" s="103"/>
      <c r="H2" s="213" t="str">
        <f>T('Cover Page'!G5:AK5)</f>
        <v>Older Americans Act (OAA) Title III C-1</v>
      </c>
      <c r="I2" s="213"/>
      <c r="J2" s="213"/>
      <c r="K2" s="213"/>
      <c r="L2" s="213"/>
      <c r="M2" s="213"/>
      <c r="N2" s="213"/>
      <c r="O2" s="213"/>
      <c r="P2" s="213"/>
      <c r="Q2" s="213"/>
      <c r="R2" s="213"/>
      <c r="S2" s="213"/>
      <c r="T2" s="213"/>
      <c r="U2" s="213"/>
      <c r="V2" s="213"/>
      <c r="W2" s="213"/>
      <c r="X2" s="213"/>
      <c r="Y2" s="213"/>
      <c r="Z2" s="213"/>
      <c r="AA2" s="213"/>
      <c r="AB2" s="213"/>
      <c r="AC2" s="213"/>
      <c r="AD2" s="213"/>
      <c r="AU2" s="41"/>
      <c r="AV2" s="41"/>
      <c r="AW2" s="40"/>
    </row>
    <row r="3" spans="1:49" ht="21.95" customHeight="1" x14ac:dyDescent="0.2">
      <c r="A3" s="43" t="str">
        <f>T('Cover Page'!A6)</f>
        <v>Fiscal Year:</v>
      </c>
      <c r="B3" s="44"/>
      <c r="C3" s="44"/>
      <c r="D3" s="44"/>
      <c r="G3" s="54"/>
      <c r="H3" s="289" t="str">
        <f>T('Cover Page'!G6:AK6)</f>
        <v>2022-2023</v>
      </c>
      <c r="I3" s="289"/>
      <c r="J3" s="289"/>
      <c r="K3" s="289"/>
      <c r="L3" s="289"/>
      <c r="M3" s="289"/>
      <c r="N3" s="289"/>
      <c r="O3" s="289"/>
      <c r="P3" s="289"/>
      <c r="Q3" s="289"/>
      <c r="R3" s="289"/>
      <c r="S3" s="289"/>
      <c r="T3" s="289"/>
      <c r="U3" s="289"/>
      <c r="V3" s="289"/>
      <c r="W3" s="289"/>
      <c r="X3" s="289"/>
      <c r="Y3" s="289"/>
      <c r="Z3" s="289"/>
      <c r="AA3" s="289"/>
      <c r="AB3" s="289"/>
      <c r="AC3" s="289"/>
      <c r="AD3" s="289"/>
    </row>
    <row r="4" spans="1:49" s="13" customFormat="1" ht="19.5" customHeight="1" x14ac:dyDescent="0.2">
      <c r="A4" s="43" t="str">
        <f>T('Cover Page'!A7)</f>
        <v>Los Angeles County Region:</v>
      </c>
      <c r="B4" s="14"/>
      <c r="C4" s="14"/>
      <c r="D4" s="14"/>
      <c r="E4" s="14"/>
      <c r="G4" s="54"/>
      <c r="H4" s="289" t="str">
        <f>T('Cover Page'!G7:AK7)</f>
        <v>[Select Region]</v>
      </c>
      <c r="I4" s="289"/>
      <c r="J4" s="289"/>
      <c r="K4" s="289"/>
      <c r="L4" s="289"/>
      <c r="M4" s="289"/>
      <c r="N4" s="289"/>
      <c r="O4" s="289"/>
      <c r="P4" s="289"/>
      <c r="Q4" s="289"/>
      <c r="R4" s="289"/>
      <c r="S4" s="289"/>
      <c r="T4" s="289"/>
      <c r="U4" s="289"/>
      <c r="V4" s="289"/>
      <c r="W4" s="289"/>
      <c r="X4" s="289"/>
      <c r="Y4" s="289"/>
      <c r="Z4" s="289"/>
      <c r="AA4" s="289"/>
      <c r="AB4" s="289"/>
      <c r="AC4" s="289"/>
      <c r="AD4" s="289"/>
      <c r="AU4" s="93" t="s">
        <v>23</v>
      </c>
      <c r="AV4" s="93" t="s">
        <v>34</v>
      </c>
    </row>
    <row r="5" spans="1:49" s="16" customFormat="1" ht="21.95" hidden="1" customHeight="1" x14ac:dyDescent="0.2">
      <c r="A5" s="43" t="str">
        <f>T('Cover Page'!A8)</f>
        <v>Contract Number:</v>
      </c>
      <c r="B5" s="15"/>
      <c r="C5" s="15"/>
      <c r="D5" s="15"/>
      <c r="G5" s="54"/>
      <c r="H5" s="289" t="str">
        <f>T('Cover Page'!G8:AK8)</f>
        <v>[Enter Contract Number]</v>
      </c>
      <c r="I5" s="289"/>
      <c r="J5" s="289"/>
      <c r="K5" s="289"/>
      <c r="L5" s="289"/>
      <c r="M5" s="289"/>
      <c r="N5" s="289"/>
      <c r="O5" s="289"/>
      <c r="P5" s="289"/>
      <c r="Q5" s="289"/>
      <c r="R5" s="289"/>
      <c r="S5" s="289"/>
      <c r="T5" s="289"/>
      <c r="U5" s="289"/>
      <c r="V5" s="289"/>
      <c r="W5" s="289"/>
      <c r="X5" s="289"/>
      <c r="Y5" s="289"/>
      <c r="Z5" s="289"/>
      <c r="AA5" s="289"/>
      <c r="AB5" s="289"/>
      <c r="AC5" s="289"/>
      <c r="AD5" s="289"/>
      <c r="AU5" s="40"/>
      <c r="AV5" s="40"/>
    </row>
    <row r="6" spans="1:49" s="16" customFormat="1" ht="21.95" hidden="1" customHeight="1" x14ac:dyDescent="0.2">
      <c r="A6" s="43" t="str">
        <f>T('Cover Page'!A9)</f>
        <v>Amendment Number:</v>
      </c>
      <c r="B6" s="15"/>
      <c r="C6" s="15"/>
      <c r="D6" s="15"/>
      <c r="G6" s="55"/>
      <c r="H6" s="152" t="str">
        <f>T('Cover Page'!G9:S9)</f>
        <v>Select Number</v>
      </c>
      <c r="I6" s="152"/>
      <c r="J6" s="152"/>
      <c r="K6" s="152"/>
      <c r="L6" s="152"/>
      <c r="M6" s="152"/>
      <c r="N6" s="152"/>
      <c r="O6" s="152"/>
      <c r="P6" s="152"/>
      <c r="Q6" s="152"/>
      <c r="R6" s="401" t="str">
        <f>T('Cover Page'!T9:Y9)</f>
        <v>Modification Number:</v>
      </c>
      <c r="S6" s="401"/>
      <c r="T6" s="401"/>
      <c r="U6" s="401"/>
      <c r="V6" s="401"/>
      <c r="W6" s="401"/>
      <c r="X6" s="401"/>
      <c r="Y6" s="151" t="str">
        <f>T('Cover Page'!Z9:AK9)</f>
        <v>Select Number</v>
      </c>
      <c r="Z6" s="151"/>
      <c r="AA6" s="151"/>
      <c r="AB6" s="151"/>
      <c r="AC6" s="151"/>
      <c r="AD6" s="151"/>
      <c r="AQ6" s="18"/>
      <c r="AS6" s="19" t="s">
        <v>93</v>
      </c>
      <c r="AU6" s="40"/>
      <c r="AV6" s="40"/>
    </row>
    <row r="7" spans="1:49" ht="21.95" customHeight="1" x14ac:dyDescent="0.2">
      <c r="A7" s="43" t="str">
        <f>T('Cover Page'!A10)</f>
        <v>Proposer's Legal Name:</v>
      </c>
      <c r="B7" s="47"/>
      <c r="C7" s="47"/>
      <c r="D7" s="47"/>
      <c r="E7" s="47"/>
      <c r="G7" s="56"/>
      <c r="H7" s="211" t="str">
        <f>T('Cover Page'!G10:AK10)</f>
        <v>[Enter Legal Name]</v>
      </c>
      <c r="I7" s="211"/>
      <c r="J7" s="211"/>
      <c r="K7" s="211"/>
      <c r="L7" s="211"/>
      <c r="M7" s="211"/>
      <c r="N7" s="211"/>
      <c r="O7" s="211"/>
      <c r="P7" s="211"/>
      <c r="Q7" s="211"/>
      <c r="R7" s="211"/>
      <c r="S7" s="211"/>
      <c r="T7" s="211"/>
      <c r="U7" s="211"/>
      <c r="V7" s="211"/>
      <c r="W7" s="211"/>
      <c r="X7" s="211"/>
      <c r="Y7" s="211"/>
      <c r="Z7" s="211"/>
      <c r="AA7" s="211"/>
      <c r="AB7" s="211"/>
      <c r="AC7" s="211"/>
      <c r="AD7" s="211"/>
      <c r="AU7" s="61"/>
      <c r="AV7" s="61"/>
    </row>
    <row r="8" spans="1:49" ht="21.95" customHeight="1" thickBot="1" x14ac:dyDescent="0.25">
      <c r="A8" s="212" t="s">
        <v>301</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row>
    <row r="9" spans="1:49" s="50" customFormat="1" ht="21.95" customHeight="1" x14ac:dyDescent="0.2">
      <c r="A9" s="291" t="s">
        <v>296</v>
      </c>
      <c r="B9" s="402"/>
      <c r="C9" s="402"/>
      <c r="D9" s="402"/>
      <c r="E9" s="402"/>
      <c r="F9" s="223"/>
      <c r="G9" s="291" t="s">
        <v>148</v>
      </c>
      <c r="H9" s="223"/>
      <c r="I9" s="291" t="s">
        <v>159</v>
      </c>
      <c r="J9" s="223"/>
      <c r="K9" s="291" t="s">
        <v>98</v>
      </c>
      <c r="L9" s="406"/>
      <c r="M9" s="218" t="s">
        <v>99</v>
      </c>
      <c r="N9" s="219"/>
      <c r="O9" s="222" t="s">
        <v>279</v>
      </c>
      <c r="P9" s="223"/>
      <c r="Q9" s="407" t="s">
        <v>100</v>
      </c>
      <c r="R9" s="298"/>
      <c r="S9" s="298"/>
      <c r="T9" s="298"/>
      <c r="U9" s="298"/>
      <c r="V9" s="298"/>
      <c r="W9" s="298"/>
      <c r="X9" s="298"/>
      <c r="Y9" s="298"/>
      <c r="Z9" s="299"/>
      <c r="AA9" s="218" t="s">
        <v>150</v>
      </c>
      <c r="AB9" s="219"/>
      <c r="AC9" s="222" t="s">
        <v>102</v>
      </c>
      <c r="AD9" s="223"/>
    </row>
    <row r="10" spans="1:49" s="50" customFormat="1" ht="33.75" customHeight="1" x14ac:dyDescent="0.2">
      <c r="A10" s="293"/>
      <c r="B10" s="403"/>
      <c r="C10" s="403"/>
      <c r="D10" s="403"/>
      <c r="E10" s="403"/>
      <c r="F10" s="229"/>
      <c r="G10" s="293"/>
      <c r="H10" s="229"/>
      <c r="I10" s="293"/>
      <c r="J10" s="229"/>
      <c r="K10" s="293"/>
      <c r="L10" s="221"/>
      <c r="M10" s="220"/>
      <c r="N10" s="221"/>
      <c r="O10" s="224"/>
      <c r="P10" s="225"/>
      <c r="Q10" s="217" t="s">
        <v>103</v>
      </c>
      <c r="R10" s="408"/>
      <c r="S10" s="408"/>
      <c r="T10" s="409"/>
      <c r="U10" s="217" t="s">
        <v>104</v>
      </c>
      <c r="V10" s="408"/>
      <c r="W10" s="408"/>
      <c r="X10" s="409"/>
      <c r="Y10" s="217" t="s">
        <v>105</v>
      </c>
      <c r="Z10" s="230"/>
      <c r="AA10" s="220"/>
      <c r="AB10" s="221"/>
      <c r="AC10" s="220"/>
      <c r="AD10" s="229"/>
    </row>
    <row r="11" spans="1:49" s="50" customFormat="1" ht="24.75" customHeight="1" x14ac:dyDescent="0.2">
      <c r="A11" s="404"/>
      <c r="B11" s="405"/>
      <c r="C11" s="405"/>
      <c r="D11" s="405"/>
      <c r="E11" s="405"/>
      <c r="F11" s="225"/>
      <c r="G11" s="404"/>
      <c r="H11" s="225"/>
      <c r="I11" s="404"/>
      <c r="J11" s="225"/>
      <c r="K11" s="404"/>
      <c r="L11" s="232"/>
      <c r="M11" s="231" t="s">
        <v>106</v>
      </c>
      <c r="N11" s="410"/>
      <c r="O11" s="411" t="s">
        <v>70</v>
      </c>
      <c r="P11" s="409"/>
      <c r="Q11" s="217" t="s">
        <v>72</v>
      </c>
      <c r="R11" s="409"/>
      <c r="S11" s="217" t="s">
        <v>73</v>
      </c>
      <c r="T11" s="409"/>
      <c r="U11" s="217" t="s">
        <v>72</v>
      </c>
      <c r="V11" s="409"/>
      <c r="W11" s="217" t="s">
        <v>73</v>
      </c>
      <c r="X11" s="409"/>
      <c r="Y11" s="217" t="s">
        <v>72</v>
      </c>
      <c r="Z11" s="230"/>
      <c r="AA11" s="412" t="s">
        <v>107</v>
      </c>
      <c r="AB11" s="413"/>
      <c r="AC11" s="231" t="s">
        <v>108</v>
      </c>
      <c r="AD11" s="414"/>
    </row>
    <row r="12" spans="1:49" s="50" customFormat="1" ht="11.25" x14ac:dyDescent="0.2">
      <c r="A12" s="233" t="s">
        <v>109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row>
    <row r="13" spans="1:49" s="50" customFormat="1" ht="21.95" customHeight="1" x14ac:dyDescent="0.2">
      <c r="A13" s="415" t="s">
        <v>160</v>
      </c>
      <c r="B13" s="416"/>
      <c r="C13" s="416"/>
      <c r="D13" s="416"/>
      <c r="E13" s="416"/>
      <c r="F13" s="417"/>
      <c r="G13" s="418"/>
      <c r="H13" s="419"/>
      <c r="I13" s="420"/>
      <c r="J13" s="421"/>
      <c r="K13" s="422"/>
      <c r="L13" s="423"/>
      <c r="M13" s="365" t="str">
        <f t="shared" ref="M13:M19" si="0">IF(G13="","",G13*I13*K13)</f>
        <v/>
      </c>
      <c r="N13" s="366"/>
      <c r="O13" s="424"/>
      <c r="P13" s="425"/>
      <c r="Q13" s="361"/>
      <c r="R13" s="425"/>
      <c r="S13" s="361"/>
      <c r="T13" s="425"/>
      <c r="U13" s="361"/>
      <c r="V13" s="425"/>
      <c r="W13" s="361"/>
      <c r="X13" s="425"/>
      <c r="Y13" s="429"/>
      <c r="Z13" s="430"/>
      <c r="AA13" s="365" t="str">
        <f t="shared" ref="AA13:AA19" si="1">IF(M13="","",(SUM(O13:Z13)))</f>
        <v/>
      </c>
      <c r="AB13" s="366"/>
      <c r="AC13" s="367" t="str">
        <f>IF(M13="","",(M13-AA13))</f>
        <v/>
      </c>
      <c r="AD13" s="312"/>
    </row>
    <row r="14" spans="1:49" s="50" customFormat="1" ht="30" customHeight="1" x14ac:dyDescent="0.2">
      <c r="A14" s="415" t="s">
        <v>160</v>
      </c>
      <c r="B14" s="416"/>
      <c r="C14" s="416"/>
      <c r="D14" s="416"/>
      <c r="E14" s="416"/>
      <c r="F14" s="417"/>
      <c r="G14" s="426"/>
      <c r="H14" s="426"/>
      <c r="I14" s="427"/>
      <c r="J14" s="427"/>
      <c r="K14" s="428"/>
      <c r="L14" s="422"/>
      <c r="M14" s="309" t="str">
        <f t="shared" si="0"/>
        <v/>
      </c>
      <c r="N14" s="310"/>
      <c r="O14" s="425"/>
      <c r="P14" s="360"/>
      <c r="Q14" s="360"/>
      <c r="R14" s="360"/>
      <c r="S14" s="360"/>
      <c r="T14" s="360"/>
      <c r="U14" s="360"/>
      <c r="V14" s="360"/>
      <c r="W14" s="360"/>
      <c r="X14" s="360"/>
      <c r="Y14" s="431"/>
      <c r="Z14" s="429"/>
      <c r="AA14" s="309" t="str">
        <f t="shared" si="1"/>
        <v/>
      </c>
      <c r="AB14" s="310"/>
      <c r="AC14" s="312" t="str">
        <f>IF(M14="","",(M14-AA14))</f>
        <v/>
      </c>
      <c r="AD14" s="313"/>
    </row>
    <row r="15" spans="1:49" s="50" customFormat="1" ht="30" customHeight="1" x14ac:dyDescent="0.2">
      <c r="A15" s="415" t="s">
        <v>160</v>
      </c>
      <c r="B15" s="416"/>
      <c r="C15" s="416"/>
      <c r="D15" s="416"/>
      <c r="E15" s="416"/>
      <c r="F15" s="417"/>
      <c r="G15" s="426"/>
      <c r="H15" s="426"/>
      <c r="I15" s="427"/>
      <c r="J15" s="427"/>
      <c r="K15" s="428"/>
      <c r="L15" s="422"/>
      <c r="M15" s="309" t="str">
        <f t="shared" si="0"/>
        <v/>
      </c>
      <c r="N15" s="310"/>
      <c r="O15" s="425"/>
      <c r="P15" s="360"/>
      <c r="Q15" s="360"/>
      <c r="R15" s="360"/>
      <c r="S15" s="360"/>
      <c r="T15" s="360"/>
      <c r="U15" s="360"/>
      <c r="V15" s="360"/>
      <c r="W15" s="360"/>
      <c r="X15" s="360"/>
      <c r="Y15" s="431"/>
      <c r="Z15" s="429"/>
      <c r="AA15" s="309" t="str">
        <f t="shared" si="1"/>
        <v/>
      </c>
      <c r="AB15" s="310"/>
      <c r="AC15" s="312" t="str">
        <f>IF(M15="","",(M15-AA15))</f>
        <v/>
      </c>
      <c r="AD15" s="313"/>
    </row>
    <row r="16" spans="1:49" s="50" customFormat="1" ht="30" customHeight="1" x14ac:dyDescent="0.2">
      <c r="A16" s="415" t="s">
        <v>160</v>
      </c>
      <c r="B16" s="416"/>
      <c r="C16" s="416"/>
      <c r="D16" s="416"/>
      <c r="E16" s="416"/>
      <c r="F16" s="417"/>
      <c r="G16" s="426"/>
      <c r="H16" s="426"/>
      <c r="I16" s="427"/>
      <c r="J16" s="427"/>
      <c r="K16" s="428"/>
      <c r="L16" s="422"/>
      <c r="M16" s="309" t="str">
        <f t="shared" si="0"/>
        <v/>
      </c>
      <c r="N16" s="310"/>
      <c r="O16" s="425"/>
      <c r="P16" s="360"/>
      <c r="Q16" s="360"/>
      <c r="R16" s="360"/>
      <c r="S16" s="360"/>
      <c r="T16" s="360"/>
      <c r="U16" s="360"/>
      <c r="V16" s="360"/>
      <c r="W16" s="360"/>
      <c r="X16" s="360"/>
      <c r="Y16" s="431"/>
      <c r="Z16" s="429"/>
      <c r="AA16" s="309" t="str">
        <f t="shared" si="1"/>
        <v/>
      </c>
      <c r="AB16" s="310"/>
      <c r="AC16" s="312" t="str">
        <f t="shared" ref="AC16:AC25" si="2">IF(M16="","",(M16-AA16))</f>
        <v/>
      </c>
      <c r="AD16" s="313"/>
    </row>
    <row r="17" spans="1:30" s="50" customFormat="1" ht="30" customHeight="1" x14ac:dyDescent="0.2">
      <c r="A17" s="415" t="s">
        <v>160</v>
      </c>
      <c r="B17" s="416"/>
      <c r="C17" s="416"/>
      <c r="D17" s="416"/>
      <c r="E17" s="416"/>
      <c r="F17" s="417"/>
      <c r="G17" s="426"/>
      <c r="H17" s="426"/>
      <c r="I17" s="427"/>
      <c r="J17" s="427"/>
      <c r="K17" s="428"/>
      <c r="L17" s="422"/>
      <c r="M17" s="309" t="str">
        <f t="shared" si="0"/>
        <v/>
      </c>
      <c r="N17" s="310"/>
      <c r="O17" s="425"/>
      <c r="P17" s="360"/>
      <c r="Q17" s="360"/>
      <c r="R17" s="360"/>
      <c r="S17" s="360"/>
      <c r="T17" s="360"/>
      <c r="U17" s="360"/>
      <c r="V17" s="360"/>
      <c r="W17" s="360"/>
      <c r="X17" s="360"/>
      <c r="Y17" s="431"/>
      <c r="Z17" s="429"/>
      <c r="AA17" s="309" t="str">
        <f t="shared" si="1"/>
        <v/>
      </c>
      <c r="AB17" s="310"/>
      <c r="AC17" s="312" t="str">
        <f t="shared" si="2"/>
        <v/>
      </c>
      <c r="AD17" s="313"/>
    </row>
    <row r="18" spans="1:30" s="50" customFormat="1" ht="30" customHeight="1" x14ac:dyDescent="0.2">
      <c r="A18" s="415" t="s">
        <v>160</v>
      </c>
      <c r="B18" s="416"/>
      <c r="C18" s="416"/>
      <c r="D18" s="416"/>
      <c r="E18" s="416"/>
      <c r="F18" s="417"/>
      <c r="G18" s="426"/>
      <c r="H18" s="426"/>
      <c r="I18" s="427"/>
      <c r="J18" s="427"/>
      <c r="K18" s="428"/>
      <c r="L18" s="422"/>
      <c r="M18" s="309" t="str">
        <f t="shared" si="0"/>
        <v/>
      </c>
      <c r="N18" s="310"/>
      <c r="O18" s="425"/>
      <c r="P18" s="360"/>
      <c r="Q18" s="360"/>
      <c r="R18" s="360"/>
      <c r="S18" s="360"/>
      <c r="T18" s="360"/>
      <c r="U18" s="360"/>
      <c r="V18" s="360"/>
      <c r="W18" s="360"/>
      <c r="X18" s="360"/>
      <c r="Y18" s="431"/>
      <c r="Z18" s="429"/>
      <c r="AA18" s="309" t="str">
        <f t="shared" si="1"/>
        <v/>
      </c>
      <c r="AB18" s="310"/>
      <c r="AC18" s="312" t="str">
        <f t="shared" si="2"/>
        <v/>
      </c>
      <c r="AD18" s="313"/>
    </row>
    <row r="19" spans="1:30" s="50" customFormat="1" ht="30" customHeight="1" x14ac:dyDescent="0.2">
      <c r="A19" s="415" t="s">
        <v>160</v>
      </c>
      <c r="B19" s="416"/>
      <c r="C19" s="416"/>
      <c r="D19" s="416"/>
      <c r="E19" s="416"/>
      <c r="F19" s="417"/>
      <c r="G19" s="426"/>
      <c r="H19" s="426"/>
      <c r="I19" s="427"/>
      <c r="J19" s="427"/>
      <c r="K19" s="428"/>
      <c r="L19" s="422"/>
      <c r="M19" s="309" t="str">
        <f t="shared" si="0"/>
        <v/>
      </c>
      <c r="N19" s="310"/>
      <c r="O19" s="425"/>
      <c r="P19" s="360"/>
      <c r="Q19" s="360"/>
      <c r="R19" s="360"/>
      <c r="S19" s="360"/>
      <c r="T19" s="360"/>
      <c r="U19" s="360"/>
      <c r="V19" s="360"/>
      <c r="W19" s="360"/>
      <c r="X19" s="360"/>
      <c r="Y19" s="431"/>
      <c r="Z19" s="429"/>
      <c r="AA19" s="309" t="str">
        <f t="shared" si="1"/>
        <v/>
      </c>
      <c r="AB19" s="310"/>
      <c r="AC19" s="312" t="str">
        <f t="shared" si="2"/>
        <v/>
      </c>
      <c r="AD19" s="313"/>
    </row>
    <row r="20" spans="1:30" s="50" customFormat="1" ht="23.25" customHeight="1" x14ac:dyDescent="0.2">
      <c r="A20" s="449" t="s">
        <v>298</v>
      </c>
      <c r="B20" s="449"/>
      <c r="C20" s="449"/>
      <c r="D20" s="449"/>
      <c r="E20" s="449"/>
      <c r="F20" s="449"/>
      <c r="G20" s="450"/>
      <c r="H20" s="451"/>
      <c r="I20" s="451"/>
      <c r="J20" s="451"/>
      <c r="K20" s="451"/>
      <c r="L20" s="452"/>
      <c r="M20" s="436">
        <f>SUM(M13:N19)</f>
        <v>0</v>
      </c>
      <c r="N20" s="437"/>
      <c r="O20" s="453">
        <f>SUM(O13:P19)</f>
        <v>0</v>
      </c>
      <c r="P20" s="432"/>
      <c r="Q20" s="432">
        <f>SUM(Q13:R19)</f>
        <v>0</v>
      </c>
      <c r="R20" s="432"/>
      <c r="S20" s="432">
        <f>SUM(S13:T19)</f>
        <v>0</v>
      </c>
      <c r="T20" s="432"/>
      <c r="U20" s="432">
        <f>SUM(U13:V19)</f>
        <v>0</v>
      </c>
      <c r="V20" s="432"/>
      <c r="W20" s="432">
        <f>SUM(W13:X19)</f>
        <v>0</v>
      </c>
      <c r="X20" s="432"/>
      <c r="Y20" s="432">
        <f>SUM(Y13:Z19)</f>
        <v>0</v>
      </c>
      <c r="Z20" s="433"/>
      <c r="AA20" s="436">
        <f>SUM(AA13:AB19)</f>
        <v>0</v>
      </c>
      <c r="AB20" s="437"/>
      <c r="AC20" s="438">
        <f t="shared" si="2"/>
        <v>0</v>
      </c>
      <c r="AD20" s="439"/>
    </row>
    <row r="21" spans="1:30" s="50" customFormat="1" ht="12.75" customHeight="1" x14ac:dyDescent="0.2">
      <c r="A21" s="300" t="s">
        <v>118</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2"/>
    </row>
    <row r="22" spans="1:30" s="50" customFormat="1" ht="25.5" customHeight="1" x14ac:dyDescent="0.2">
      <c r="A22" s="440" t="s">
        <v>297</v>
      </c>
      <c r="B22" s="440"/>
      <c r="C22" s="440"/>
      <c r="D22" s="440"/>
      <c r="E22" s="440"/>
      <c r="F22" s="440"/>
      <c r="G22" s="441"/>
      <c r="H22" s="441"/>
      <c r="I22" s="442"/>
      <c r="J22" s="442"/>
      <c r="K22" s="443"/>
      <c r="L22" s="444"/>
      <c r="M22" s="445" t="str">
        <f>IF(G22="","",G22*I22*K22)</f>
        <v/>
      </c>
      <c r="N22" s="446"/>
      <c r="O22" s="447" t="s">
        <v>156</v>
      </c>
      <c r="P22" s="448"/>
      <c r="Q22" s="434" t="s">
        <v>120</v>
      </c>
      <c r="R22" s="435"/>
      <c r="S22" s="434" t="s">
        <v>120</v>
      </c>
      <c r="T22" s="435"/>
      <c r="U22" s="434" t="s">
        <v>120</v>
      </c>
      <c r="V22" s="435"/>
      <c r="W22" s="434" t="s">
        <v>120</v>
      </c>
      <c r="X22" s="435"/>
      <c r="Y22" s="434" t="s">
        <v>120</v>
      </c>
      <c r="Z22" s="435"/>
      <c r="AA22" s="328">
        <f>IF(M22="[Enter Indirect Costs]","",(SUM(O22:Z22)))</f>
        <v>0</v>
      </c>
      <c r="AB22" s="329"/>
      <c r="AC22" s="312" t="str">
        <f>IF(M22="","",(M22-AA22))</f>
        <v/>
      </c>
      <c r="AD22" s="313"/>
    </row>
    <row r="23" spans="1:30" ht="15" customHeight="1" x14ac:dyDescent="0.2">
      <c r="A23" s="377" t="s">
        <v>122</v>
      </c>
      <c r="B23" s="378"/>
      <c r="C23" s="378"/>
      <c r="D23" s="378"/>
      <c r="E23" s="378"/>
      <c r="F23" s="378"/>
      <c r="G23" s="378"/>
      <c r="H23" s="378"/>
      <c r="I23" s="378"/>
      <c r="J23" s="378"/>
      <c r="K23" s="378"/>
      <c r="L23" s="378"/>
      <c r="M23" s="394" t="str">
        <f>IF(M22="","",IF(O22&lt;=(0.1*O20),"No","Yes; please revise."))</f>
        <v/>
      </c>
      <c r="N23" s="394"/>
      <c r="O23" s="394"/>
      <c r="P23" s="394"/>
      <c r="Q23" s="394"/>
      <c r="R23" s="394"/>
      <c r="S23" s="394"/>
      <c r="T23" s="394"/>
      <c r="U23" s="394"/>
      <c r="V23" s="394"/>
      <c r="W23" s="394"/>
      <c r="X23" s="394"/>
      <c r="Y23" s="394"/>
      <c r="Z23" s="394"/>
      <c r="AA23" s="394"/>
      <c r="AB23" s="394"/>
      <c r="AC23" s="394"/>
      <c r="AD23" s="395"/>
    </row>
    <row r="24" spans="1:30" s="50" customFormat="1" ht="12.75" customHeight="1" x14ac:dyDescent="0.2">
      <c r="A24" s="300" t="s">
        <v>123</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2"/>
    </row>
    <row r="25" spans="1:30" s="50" customFormat="1" ht="23.25" customHeight="1" thickBot="1" x14ac:dyDescent="0.25">
      <c r="A25" s="396" t="s">
        <v>299</v>
      </c>
      <c r="B25" s="396"/>
      <c r="C25" s="396"/>
      <c r="D25" s="396"/>
      <c r="E25" s="396"/>
      <c r="F25" s="396"/>
      <c r="G25" s="450"/>
      <c r="H25" s="451"/>
      <c r="I25" s="451"/>
      <c r="J25" s="451"/>
      <c r="K25" s="451"/>
      <c r="L25" s="452"/>
      <c r="M25" s="345">
        <f>IF(M20="","",SUM(M20,M22))</f>
        <v>0</v>
      </c>
      <c r="N25" s="346"/>
      <c r="O25" s="375">
        <f>IF(O20="","",SUM(O20,O22))</f>
        <v>0</v>
      </c>
      <c r="P25" s="338"/>
      <c r="Q25" s="338">
        <f>IF(Q20="","",SUM(Q20,Q22))</f>
        <v>0</v>
      </c>
      <c r="R25" s="338"/>
      <c r="S25" s="338">
        <f>IF(S20="","",SUM(S20,S22))</f>
        <v>0</v>
      </c>
      <c r="T25" s="338"/>
      <c r="U25" s="338">
        <f>IF(U20="","",SUM(U20,U22))</f>
        <v>0</v>
      </c>
      <c r="V25" s="338"/>
      <c r="W25" s="338">
        <f>IF(W20="","",SUM(W20,W22))</f>
        <v>0</v>
      </c>
      <c r="X25" s="338"/>
      <c r="Y25" s="338">
        <f>IF(Y20="","",SUM(Y20,Y22))</f>
        <v>0</v>
      </c>
      <c r="Z25" s="376"/>
      <c r="AA25" s="454">
        <f>IF(AA20="","",SUM(AA20,AA22))</f>
        <v>0</v>
      </c>
      <c r="AB25" s="455"/>
      <c r="AC25" s="339">
        <f t="shared" si="2"/>
        <v>0</v>
      </c>
      <c r="AD25" s="340"/>
    </row>
    <row r="26" spans="1:30" s="50" customFormat="1" ht="11.25" x14ac:dyDescent="0.2"/>
    <row r="27" spans="1:30" s="50" customFormat="1" ht="11.25" customHeight="1" x14ac:dyDescent="0.2">
      <c r="A27" s="456" t="s">
        <v>89</v>
      </c>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row>
    <row r="28" spans="1:30" s="50" customFormat="1" ht="48" customHeight="1" x14ac:dyDescent="0.2">
      <c r="A28" s="267" t="s">
        <v>300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row>
    <row r="29" spans="1:30" s="50" customFormat="1" ht="36" customHeight="1" x14ac:dyDescent="0.2">
      <c r="A29" s="267" t="s">
        <v>282</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row>
    <row r="30" spans="1:30" x14ac:dyDescent="0.2">
      <c r="A30" s="16"/>
    </row>
  </sheetData>
  <sheetProtection algorithmName="SHA-512" hashValue="s2+e7gUD9HX7o7JXjCv6g8k8o+wbcd0rFcKt8xHhhrJ5c1H0/tTV+Jl3JyYvrkKthZlD2YMvU/7AbdJYX+gWkQ==" saltValue="3Qra5OzYDya7VYh4UpYwwA==" spinCount="100000" sheet="1" selectLockedCells="1"/>
  <mergeCells count="165">
    <mergeCell ref="A29:AD29"/>
    <mergeCell ref="W25:X25"/>
    <mergeCell ref="Y25:Z25"/>
    <mergeCell ref="AA25:AB25"/>
    <mergeCell ref="AC25:AD25"/>
    <mergeCell ref="A27:AD27"/>
    <mergeCell ref="A28:AD28"/>
    <mergeCell ref="A23:L23"/>
    <mergeCell ref="M23:AD23"/>
    <mergeCell ref="A24:AD24"/>
    <mergeCell ref="A25:F25"/>
    <mergeCell ref="G25:L25"/>
    <mergeCell ref="M25:N25"/>
    <mergeCell ref="O25:P25"/>
    <mergeCell ref="Q25:R25"/>
    <mergeCell ref="S25:T25"/>
    <mergeCell ref="U25:V25"/>
    <mergeCell ref="S22:T22"/>
    <mergeCell ref="U22:V22"/>
    <mergeCell ref="W22:X22"/>
    <mergeCell ref="Y22:Z22"/>
    <mergeCell ref="AA22:AB22"/>
    <mergeCell ref="AC22:AD22"/>
    <mergeCell ref="AA20:AB20"/>
    <mergeCell ref="AC20:AD20"/>
    <mergeCell ref="A21:AD21"/>
    <mergeCell ref="A22:F22"/>
    <mergeCell ref="G22:H22"/>
    <mergeCell ref="I22:J22"/>
    <mergeCell ref="K22:L22"/>
    <mergeCell ref="M22:N22"/>
    <mergeCell ref="O22:P22"/>
    <mergeCell ref="Q22:R22"/>
    <mergeCell ref="A20:F20"/>
    <mergeCell ref="G20:L20"/>
    <mergeCell ref="M20:N20"/>
    <mergeCell ref="O20:P20"/>
    <mergeCell ref="Q20:R20"/>
    <mergeCell ref="S20:T20"/>
    <mergeCell ref="U20:V20"/>
    <mergeCell ref="W20:X20"/>
    <mergeCell ref="Y20:Z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A16:F16"/>
    <mergeCell ref="G16:H16"/>
    <mergeCell ref="I16:J16"/>
    <mergeCell ref="K16:L16"/>
    <mergeCell ref="M16:N16"/>
    <mergeCell ref="O16:P16"/>
    <mergeCell ref="Q16:R16"/>
    <mergeCell ref="S16:T16"/>
    <mergeCell ref="U16:V16"/>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2:AD12"/>
    <mergeCell ref="A13:F13"/>
    <mergeCell ref="G13:H13"/>
    <mergeCell ref="I13:J13"/>
    <mergeCell ref="K13:L13"/>
    <mergeCell ref="M13:N13"/>
    <mergeCell ref="O13:P13"/>
    <mergeCell ref="AC13:AD13"/>
    <mergeCell ref="A14:F14"/>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conditionalFormatting sqref="M23:AD23">
    <cfRule type="containsText" dxfId="34" priority="1" operator="containsText" text="Yes; please revise.">
      <formula>NOT(ISERROR(SEARCH("Yes; please revise.",M23)))</formula>
    </cfRule>
  </conditionalFormatting>
  <printOptions horizontalCentered="1"/>
  <pageMargins left="0.25" right="0.25" top="0.25" bottom="0.5" header="0.25" footer="0.25"/>
  <pageSetup scale="82" orientation="landscape" r:id="rId1"/>
  <headerFooter>
    <oddFooter>&amp;LAppendix D (Required Forms)
Form D24.1 (Proposed Budget)&amp;RPage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N31"/>
  <sheetViews>
    <sheetView zoomScaleNormal="100" workbookViewId="0">
      <selection activeCell="A13" sqref="A13:D13"/>
    </sheetView>
  </sheetViews>
  <sheetFormatPr defaultColWidth="9.140625" defaultRowHeight="12.75" x14ac:dyDescent="0.2"/>
  <cols>
    <col min="1" max="4" width="4.7109375" style="1" customWidth="1"/>
    <col min="5" max="6" width="8.7109375" style="1" customWidth="1"/>
    <col min="7" max="12" width="4.28515625" style="1" customWidth="1"/>
    <col min="13" max="14" width="6.42578125" style="1" customWidth="1"/>
    <col min="15" max="15" width="4.85546875" style="1" customWidth="1"/>
    <col min="16" max="16" width="5.85546875" style="1" customWidth="1"/>
    <col min="17" max="17" width="4.7109375" style="1" customWidth="1"/>
    <col min="18" max="18" width="5.7109375" style="1" customWidth="1"/>
    <col min="19" max="26" width="5.140625" style="1" customWidth="1"/>
    <col min="27" max="28" width="5" style="1" customWidth="1"/>
    <col min="29" max="30" width="6.42578125" style="1" customWidth="1"/>
    <col min="31" max="31" width="3.140625" style="1" customWidth="1"/>
    <col min="32" max="32" width="4.5703125" style="1" customWidth="1"/>
    <col min="33" max="33" width="3.28515625" style="1" customWidth="1"/>
    <col min="34" max="61" width="3.7109375" style="1" customWidth="1"/>
    <col min="62" max="16384" width="9.140625" style="1"/>
  </cols>
  <sheetData>
    <row r="1" spans="1:66" s="45" customFormat="1" ht="21.95" customHeight="1" x14ac:dyDescent="0.2">
      <c r="A1" s="43" t="str">
        <f>T('Cover Page'!A4)</f>
        <v>Program Services:</v>
      </c>
      <c r="B1" s="44"/>
      <c r="C1" s="44"/>
      <c r="D1" s="44"/>
      <c r="E1" s="44"/>
      <c r="G1" s="207" t="str">
        <f>T('Cover Page'!G4:AK4)</f>
        <v>CONGREGATE MEAL SERVICES</v>
      </c>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row>
    <row r="2" spans="1:66" s="16" customFormat="1" ht="19.5" customHeight="1" x14ac:dyDescent="0.2">
      <c r="A2" s="43" t="s">
        <v>14</v>
      </c>
      <c r="B2" s="109"/>
      <c r="C2" s="109"/>
      <c r="D2" s="109"/>
      <c r="E2" s="109"/>
      <c r="G2" s="213" t="str">
        <f>T('Cover Page'!G5:AK5)</f>
        <v>Older Americans Act (OAA) Title III C-1</v>
      </c>
      <c r="H2" s="213"/>
      <c r="I2" s="213"/>
      <c r="J2" s="213"/>
      <c r="K2" s="213"/>
      <c r="L2" s="213"/>
      <c r="M2" s="213"/>
      <c r="N2" s="213"/>
      <c r="O2" s="213"/>
      <c r="P2" s="213"/>
      <c r="Q2" s="213"/>
      <c r="R2" s="213"/>
      <c r="S2" s="213"/>
      <c r="T2" s="213"/>
      <c r="U2" s="213"/>
      <c r="V2" s="213"/>
      <c r="W2" s="213"/>
      <c r="X2" s="213"/>
      <c r="Y2" s="213"/>
      <c r="Z2" s="213"/>
      <c r="AA2" s="213"/>
      <c r="AB2" s="213"/>
      <c r="AC2" s="213"/>
      <c r="AD2" s="213"/>
      <c r="AU2" s="41"/>
      <c r="AV2" s="41"/>
      <c r="AW2" s="40"/>
    </row>
    <row r="3" spans="1:66" s="45" customFormat="1" ht="21.95" customHeight="1" x14ac:dyDescent="0.2">
      <c r="A3" s="43" t="str">
        <f>T('Cover Page'!A6)</f>
        <v>Fiscal Year:</v>
      </c>
      <c r="B3" s="44"/>
      <c r="C3" s="44"/>
      <c r="D3" s="44"/>
      <c r="G3" s="289" t="str">
        <f>T('Cover Page'!G6:AK6)</f>
        <v>2022-2023</v>
      </c>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O3" s="19"/>
      <c r="AP3" s="19"/>
      <c r="AQ3" s="19"/>
      <c r="AR3" s="19"/>
      <c r="AS3" s="19"/>
      <c r="AT3" s="19"/>
      <c r="AU3" s="41"/>
      <c r="AV3" s="41"/>
      <c r="AW3" s="41"/>
      <c r="AX3" s="41"/>
      <c r="AY3" s="41"/>
      <c r="AZ3" s="41"/>
      <c r="BA3" s="41"/>
      <c r="BB3" s="41"/>
      <c r="BC3" s="41"/>
      <c r="BD3" s="41"/>
      <c r="BE3" s="41"/>
      <c r="BF3" s="41"/>
      <c r="BG3" s="41"/>
      <c r="BH3" s="41"/>
      <c r="BI3" s="19"/>
      <c r="BJ3" s="19"/>
      <c r="BK3" s="19"/>
      <c r="BL3" s="19"/>
      <c r="BM3" s="19"/>
      <c r="BN3" s="19"/>
    </row>
    <row r="4" spans="1:66" s="13" customFormat="1" ht="19.5" customHeight="1" x14ac:dyDescent="0.2">
      <c r="A4" s="43" t="str">
        <f>T('Cover Page'!A7)</f>
        <v>Los Angeles County Region:</v>
      </c>
      <c r="B4" s="14"/>
      <c r="C4" s="14"/>
      <c r="D4" s="14"/>
      <c r="E4" s="14"/>
      <c r="G4" s="289" t="str">
        <f>T('Cover Page'!G7:AK7)</f>
        <v>[Select Region]</v>
      </c>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O4" s="12"/>
      <c r="AP4" s="12"/>
      <c r="AQ4" s="12"/>
      <c r="AR4" s="12"/>
      <c r="AS4" s="12"/>
      <c r="AT4" s="12"/>
      <c r="AU4" s="93" t="s">
        <v>23</v>
      </c>
      <c r="AV4" s="93" t="s">
        <v>34</v>
      </c>
      <c r="AW4" s="93"/>
      <c r="AX4" s="93"/>
      <c r="AY4" s="93"/>
      <c r="AZ4" s="93"/>
      <c r="BA4" s="93"/>
      <c r="BB4" s="93"/>
      <c r="BC4" s="93"/>
      <c r="BD4" s="93"/>
      <c r="BE4" s="93"/>
      <c r="BF4" s="93"/>
      <c r="BG4" s="93"/>
      <c r="BH4" s="93"/>
      <c r="BI4" s="12"/>
      <c r="BJ4" s="12"/>
      <c r="BK4" s="12"/>
      <c r="BL4" s="12"/>
      <c r="BM4" s="12"/>
      <c r="BN4" s="12"/>
    </row>
    <row r="5" spans="1:66" s="16" customFormat="1" ht="21.95" hidden="1" customHeight="1" x14ac:dyDescent="0.2">
      <c r="A5" s="43" t="str">
        <f>T('Cover Page'!A8)</f>
        <v>Contract Number:</v>
      </c>
      <c r="B5" s="15"/>
      <c r="C5" s="15"/>
      <c r="D5" s="15"/>
      <c r="G5" s="54"/>
      <c r="H5" s="473" t="str">
        <f>T('Cover Page'!G8:AK8)</f>
        <v>[Enter Contract Number]</v>
      </c>
      <c r="I5" s="473"/>
      <c r="J5" s="473"/>
      <c r="K5" s="473"/>
      <c r="L5" s="473"/>
      <c r="M5" s="473"/>
      <c r="N5" s="473"/>
      <c r="O5" s="473"/>
      <c r="P5" s="473"/>
      <c r="Q5" s="473"/>
      <c r="R5" s="473"/>
      <c r="S5" s="473"/>
      <c r="T5" s="473"/>
      <c r="U5" s="473"/>
      <c r="V5" s="473"/>
      <c r="W5" s="473"/>
      <c r="X5" s="473"/>
      <c r="Y5" s="473"/>
      <c r="Z5" s="473"/>
      <c r="AA5" s="473"/>
      <c r="AB5" s="473"/>
      <c r="AC5" s="473"/>
      <c r="AD5" s="473"/>
      <c r="AE5" s="289"/>
      <c r="AF5" s="289"/>
      <c r="AG5" s="289"/>
      <c r="AO5" s="19"/>
      <c r="AP5" s="19"/>
      <c r="AQ5" s="19"/>
      <c r="AR5" s="19"/>
      <c r="AS5" s="19"/>
      <c r="AT5" s="19"/>
      <c r="AU5" s="41"/>
      <c r="AV5" s="41"/>
      <c r="AW5" s="41"/>
      <c r="AX5" s="41"/>
      <c r="AY5" s="41"/>
      <c r="AZ5" s="41"/>
      <c r="BA5" s="41"/>
      <c r="BB5" s="41"/>
      <c r="BC5" s="41"/>
      <c r="BD5" s="41"/>
      <c r="BE5" s="41"/>
      <c r="BF5" s="41"/>
      <c r="BG5" s="41"/>
      <c r="BH5" s="41"/>
      <c r="BI5" s="19"/>
      <c r="BJ5" s="19"/>
      <c r="BK5" s="19"/>
      <c r="BL5" s="19"/>
      <c r="BM5" s="19"/>
      <c r="BN5" s="19"/>
    </row>
    <row r="6" spans="1:66" s="16" customFormat="1" ht="21.95" hidden="1" customHeight="1" x14ac:dyDescent="0.2">
      <c r="A6" s="43" t="str">
        <f>T('Cover Page'!A9)</f>
        <v>Amendment Number:</v>
      </c>
      <c r="B6" s="15"/>
      <c r="C6" s="15"/>
      <c r="D6" s="15"/>
      <c r="G6" s="55"/>
      <c r="H6" s="152" t="str">
        <f>T('Cover Page'!G9:S9)</f>
        <v>Select Number</v>
      </c>
      <c r="I6" s="152"/>
      <c r="J6" s="152"/>
      <c r="K6" s="152"/>
      <c r="L6" s="152"/>
      <c r="M6" s="152"/>
      <c r="N6" s="152"/>
      <c r="O6" s="152"/>
      <c r="P6" s="152"/>
      <c r="Q6" s="152"/>
      <c r="R6" s="401" t="str">
        <f>T('Cover Page'!T9:Y9)</f>
        <v>Modification Number:</v>
      </c>
      <c r="S6" s="401"/>
      <c r="T6" s="401"/>
      <c r="U6" s="401"/>
      <c r="V6" s="401"/>
      <c r="W6" s="401"/>
      <c r="X6" s="401"/>
      <c r="Y6" s="401"/>
      <c r="Z6" s="151" t="str">
        <f>T('Cover Page'!Z9:AK9)</f>
        <v>Select Number</v>
      </c>
      <c r="AA6" s="151"/>
      <c r="AB6" s="151"/>
      <c r="AC6" s="151"/>
      <c r="AD6" s="151"/>
      <c r="AE6" s="151"/>
      <c r="AF6" s="151"/>
      <c r="AG6" s="151"/>
      <c r="AO6" s="19"/>
      <c r="AP6" s="19"/>
      <c r="AQ6" s="18"/>
      <c r="AR6" s="19"/>
      <c r="AS6" s="19" t="s">
        <v>93</v>
      </c>
      <c r="AT6" s="19"/>
      <c r="AU6" s="41"/>
      <c r="AV6" s="41"/>
      <c r="AW6" s="41"/>
      <c r="AX6" s="41"/>
      <c r="AY6" s="41"/>
      <c r="AZ6" s="41"/>
      <c r="BA6" s="41"/>
      <c r="BB6" s="41"/>
      <c r="BC6" s="41"/>
      <c r="BD6" s="41"/>
      <c r="BE6" s="41"/>
      <c r="BF6" s="41"/>
      <c r="BG6" s="41"/>
      <c r="BH6" s="41"/>
      <c r="BI6" s="19"/>
      <c r="BJ6" s="19"/>
      <c r="BK6" s="19"/>
      <c r="BL6" s="19"/>
      <c r="BM6" s="19"/>
      <c r="BN6" s="19"/>
    </row>
    <row r="7" spans="1:66" s="45" customFormat="1" ht="21.95" customHeight="1" x14ac:dyDescent="0.2">
      <c r="A7" s="43" t="str">
        <f>T('Cover Page'!A10)</f>
        <v>Proposer's Legal Name:</v>
      </c>
      <c r="B7" s="47"/>
      <c r="C7" s="47"/>
      <c r="D7" s="47"/>
      <c r="E7" s="47"/>
      <c r="G7" s="211" t="str">
        <f>T('Cover Page'!G10:AK10)</f>
        <v>[Enter Legal Name]</v>
      </c>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O7" s="19"/>
      <c r="AP7" s="19"/>
      <c r="AQ7" s="19"/>
      <c r="AR7" s="19"/>
      <c r="AS7" s="19"/>
      <c r="AT7" s="19"/>
      <c r="AU7" s="41"/>
      <c r="AV7" s="41"/>
      <c r="AW7" s="41"/>
      <c r="AX7" s="41"/>
      <c r="AY7" s="41"/>
      <c r="AZ7" s="41"/>
      <c r="BA7" s="41"/>
      <c r="BB7" s="41"/>
      <c r="BC7" s="41"/>
      <c r="BD7" s="41"/>
      <c r="BE7" s="41"/>
      <c r="BF7" s="41"/>
      <c r="BG7" s="41"/>
      <c r="BH7" s="41"/>
      <c r="BI7" s="19"/>
      <c r="BJ7" s="19"/>
      <c r="BK7" s="19"/>
      <c r="BL7" s="19"/>
      <c r="BM7" s="19"/>
      <c r="BN7" s="19"/>
    </row>
    <row r="8" spans="1:66" ht="25.5" customHeight="1" thickBot="1" x14ac:dyDescent="0.25">
      <c r="A8" s="518" t="s">
        <v>302</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O8" s="12"/>
      <c r="AP8" s="12"/>
      <c r="AQ8" s="12"/>
      <c r="AR8" s="12"/>
      <c r="AS8" s="12"/>
      <c r="AT8" s="12"/>
      <c r="AU8" s="93"/>
      <c r="AV8" s="93"/>
      <c r="AW8" s="93"/>
      <c r="AX8" s="93"/>
      <c r="AY8" s="93"/>
      <c r="AZ8" s="93"/>
      <c r="BA8" s="93" t="s">
        <v>161</v>
      </c>
      <c r="BB8" s="93"/>
      <c r="BC8" s="93"/>
      <c r="BD8" s="93"/>
      <c r="BE8" s="93"/>
      <c r="BF8" s="93"/>
      <c r="BG8" s="93"/>
      <c r="BH8" s="93"/>
      <c r="BI8" s="12"/>
      <c r="BJ8" s="12"/>
      <c r="BK8" s="12"/>
      <c r="BL8" s="12"/>
      <c r="BM8" s="12"/>
      <c r="BN8" s="12"/>
    </row>
    <row r="9" spans="1:66" ht="25.5" customHeight="1" x14ac:dyDescent="0.2">
      <c r="A9" s="461" t="s">
        <v>303</v>
      </c>
      <c r="B9" s="486"/>
      <c r="C9" s="486"/>
      <c r="D9" s="486"/>
      <c r="E9" s="461" t="s">
        <v>162</v>
      </c>
      <c r="F9" s="461"/>
      <c r="G9" s="461" t="s">
        <v>163</v>
      </c>
      <c r="H9" s="461"/>
      <c r="I9" s="461" t="s">
        <v>164</v>
      </c>
      <c r="J9" s="461"/>
      <c r="K9" s="461" t="s">
        <v>133</v>
      </c>
      <c r="L9" s="519"/>
      <c r="M9" s="462" t="s">
        <v>165</v>
      </c>
      <c r="N9" s="463"/>
      <c r="O9" s="466" t="s">
        <v>283</v>
      </c>
      <c r="P9" s="467"/>
      <c r="Q9" s="467"/>
      <c r="R9" s="468"/>
      <c r="S9" s="483" t="s">
        <v>100</v>
      </c>
      <c r="T9" s="484"/>
      <c r="U9" s="484"/>
      <c r="V9" s="484"/>
      <c r="W9" s="484"/>
      <c r="X9" s="484"/>
      <c r="Y9" s="484"/>
      <c r="Z9" s="484"/>
      <c r="AA9" s="484"/>
      <c r="AB9" s="485"/>
      <c r="AC9" s="462" t="s">
        <v>166</v>
      </c>
      <c r="AD9" s="463"/>
      <c r="AE9" s="466" t="s">
        <v>167</v>
      </c>
      <c r="AF9" s="467"/>
      <c r="AG9" s="468"/>
      <c r="AO9" s="12"/>
      <c r="AP9" s="12"/>
      <c r="AQ9" s="12"/>
      <c r="AR9" s="12"/>
      <c r="AS9" s="12"/>
      <c r="AT9" s="12"/>
      <c r="AU9" s="93"/>
      <c r="AV9" s="93"/>
      <c r="AW9" s="93"/>
      <c r="AX9" s="93"/>
      <c r="AY9" s="93"/>
      <c r="AZ9" s="93"/>
      <c r="BA9" s="93" t="s">
        <v>75</v>
      </c>
      <c r="BB9" s="93"/>
      <c r="BC9" s="93"/>
      <c r="BD9" s="93"/>
      <c r="BE9" s="93"/>
      <c r="BF9" s="93"/>
      <c r="BG9" s="93"/>
      <c r="BH9" s="93"/>
      <c r="BI9" s="12"/>
      <c r="BJ9" s="12"/>
      <c r="BK9" s="12"/>
      <c r="BL9" s="12"/>
      <c r="BM9" s="12"/>
      <c r="BN9" s="12"/>
    </row>
    <row r="10" spans="1:66" ht="39" customHeight="1" x14ac:dyDescent="0.2">
      <c r="A10" s="461"/>
      <c r="B10" s="486"/>
      <c r="C10" s="486"/>
      <c r="D10" s="486"/>
      <c r="E10" s="461"/>
      <c r="F10" s="461"/>
      <c r="G10" s="461"/>
      <c r="H10" s="461"/>
      <c r="I10" s="461"/>
      <c r="J10" s="461"/>
      <c r="K10" s="461"/>
      <c r="L10" s="519"/>
      <c r="M10" s="464"/>
      <c r="N10" s="465"/>
      <c r="O10" s="480"/>
      <c r="P10" s="481"/>
      <c r="Q10" s="481"/>
      <c r="R10" s="482"/>
      <c r="S10" s="461" t="s">
        <v>168</v>
      </c>
      <c r="T10" s="461"/>
      <c r="U10" s="461"/>
      <c r="V10" s="461"/>
      <c r="W10" s="461" t="s">
        <v>169</v>
      </c>
      <c r="X10" s="461"/>
      <c r="Y10" s="461"/>
      <c r="Z10" s="461"/>
      <c r="AA10" s="461" t="s">
        <v>170</v>
      </c>
      <c r="AB10" s="479"/>
      <c r="AC10" s="464"/>
      <c r="AD10" s="465"/>
      <c r="AE10" s="464"/>
      <c r="AF10" s="469"/>
      <c r="AG10" s="470"/>
      <c r="AO10" s="12"/>
      <c r="AP10" s="12"/>
      <c r="AQ10" s="12"/>
      <c r="AR10" s="12"/>
      <c r="AS10" s="12"/>
      <c r="AT10" s="12"/>
      <c r="AU10" s="93"/>
      <c r="AV10" s="93"/>
      <c r="AW10" s="93"/>
      <c r="AX10" s="93"/>
      <c r="AY10" s="93"/>
      <c r="AZ10" s="93"/>
      <c r="BA10" s="93" t="s">
        <v>171</v>
      </c>
      <c r="BB10" s="93"/>
      <c r="BC10" s="93"/>
      <c r="BD10" s="93"/>
      <c r="BE10" s="93"/>
      <c r="BF10" s="93"/>
      <c r="BG10" s="93"/>
      <c r="BH10" s="93"/>
      <c r="BI10" s="12"/>
      <c r="BJ10" s="12"/>
      <c r="BK10" s="12"/>
      <c r="BL10" s="12"/>
      <c r="BM10" s="12"/>
      <c r="BN10" s="12"/>
    </row>
    <row r="11" spans="1:66" ht="36.75" customHeight="1" x14ac:dyDescent="0.2">
      <c r="A11" s="486"/>
      <c r="B11" s="486"/>
      <c r="C11" s="486"/>
      <c r="D11" s="486"/>
      <c r="E11" s="461"/>
      <c r="F11" s="461"/>
      <c r="G11" s="461"/>
      <c r="H11" s="461"/>
      <c r="I11" s="461"/>
      <c r="J11" s="461"/>
      <c r="K11" s="486"/>
      <c r="L11" s="519"/>
      <c r="M11" s="471" t="s">
        <v>172</v>
      </c>
      <c r="N11" s="472"/>
      <c r="O11" s="487" t="s">
        <v>173</v>
      </c>
      <c r="P11" s="461"/>
      <c r="Q11" s="461" t="s">
        <v>71</v>
      </c>
      <c r="R11" s="486"/>
      <c r="S11" s="461" t="s">
        <v>72</v>
      </c>
      <c r="T11" s="486"/>
      <c r="U11" s="461" t="s">
        <v>73</v>
      </c>
      <c r="V11" s="486"/>
      <c r="W11" s="461" t="s">
        <v>72</v>
      </c>
      <c r="X11" s="486"/>
      <c r="Y11" s="461" t="s">
        <v>73</v>
      </c>
      <c r="Z11" s="486"/>
      <c r="AA11" s="461" t="s">
        <v>72</v>
      </c>
      <c r="AB11" s="479"/>
      <c r="AC11" s="471" t="s">
        <v>174</v>
      </c>
      <c r="AD11" s="472"/>
      <c r="AE11" s="520" t="s">
        <v>175</v>
      </c>
      <c r="AF11" s="521"/>
      <c r="AG11" s="521"/>
      <c r="AO11" s="73"/>
      <c r="AP11" s="12"/>
      <c r="AQ11" s="12"/>
      <c r="AR11" s="12"/>
      <c r="AS11" s="12"/>
      <c r="AT11" s="12"/>
      <c r="AU11" s="93"/>
      <c r="AV11" s="93"/>
      <c r="AW11" s="93"/>
      <c r="AX11" s="93"/>
      <c r="AY11" s="93"/>
      <c r="AZ11" s="93"/>
      <c r="BA11" s="93" t="s">
        <v>77</v>
      </c>
      <c r="BB11" s="93"/>
      <c r="BC11" s="93"/>
      <c r="BD11" s="93"/>
      <c r="BE11" s="93"/>
      <c r="BF11" s="93"/>
      <c r="BG11" s="93"/>
      <c r="BH11" s="93"/>
      <c r="BI11" s="12"/>
      <c r="BJ11" s="12"/>
      <c r="BK11" s="12"/>
      <c r="BL11" s="12"/>
      <c r="BM11" s="12"/>
      <c r="BN11" s="12"/>
    </row>
    <row r="12" spans="1:66" s="4" customFormat="1" ht="12.75" customHeight="1" x14ac:dyDescent="0.2">
      <c r="A12" s="459" t="s">
        <v>109</v>
      </c>
      <c r="B12" s="459"/>
      <c r="C12" s="459"/>
      <c r="D12" s="459"/>
      <c r="E12" s="459"/>
      <c r="F12" s="459"/>
      <c r="G12" s="459"/>
      <c r="H12" s="459"/>
      <c r="I12" s="459"/>
      <c r="J12" s="459"/>
      <c r="K12" s="459"/>
      <c r="L12" s="459"/>
      <c r="M12" s="460"/>
      <c r="N12" s="460"/>
      <c r="O12" s="459"/>
      <c r="P12" s="459"/>
      <c r="Q12" s="459"/>
      <c r="R12" s="459"/>
      <c r="S12" s="459"/>
      <c r="T12" s="459"/>
      <c r="U12" s="459"/>
      <c r="V12" s="459"/>
      <c r="W12" s="459"/>
      <c r="X12" s="459"/>
      <c r="Y12" s="459"/>
      <c r="Z12" s="459"/>
      <c r="AA12" s="459"/>
      <c r="AB12" s="459"/>
      <c r="AC12" s="460"/>
      <c r="AD12" s="460"/>
      <c r="AE12" s="459"/>
      <c r="AF12" s="459"/>
      <c r="AG12" s="459"/>
      <c r="AO12" s="67"/>
      <c r="AP12" s="67"/>
      <c r="AQ12" s="67"/>
      <c r="AR12" s="67"/>
      <c r="AS12" s="67"/>
      <c r="AT12" s="67"/>
      <c r="AU12" s="101"/>
      <c r="AV12" s="101"/>
      <c r="AW12" s="101"/>
      <c r="AX12" s="101"/>
      <c r="AY12" s="101"/>
      <c r="AZ12" s="101"/>
      <c r="BA12" s="101" t="s">
        <v>176</v>
      </c>
      <c r="BB12" s="101"/>
      <c r="BC12" s="101"/>
      <c r="BD12" s="101"/>
      <c r="BE12" s="101"/>
      <c r="BF12" s="101"/>
      <c r="BG12" s="101"/>
      <c r="BH12" s="101"/>
      <c r="BI12" s="67"/>
      <c r="BJ12" s="67"/>
      <c r="BK12" s="67"/>
      <c r="BL12" s="67"/>
      <c r="BM12" s="67"/>
      <c r="BN12" s="67"/>
    </row>
    <row r="13" spans="1:66" s="5" customFormat="1" ht="35.25" customHeight="1" x14ac:dyDescent="0.2">
      <c r="A13" s="457" t="s">
        <v>177</v>
      </c>
      <c r="B13" s="457"/>
      <c r="C13" s="457"/>
      <c r="D13" s="457"/>
      <c r="E13" s="475" t="s">
        <v>161</v>
      </c>
      <c r="F13" s="476"/>
      <c r="G13" s="426"/>
      <c r="H13" s="426"/>
      <c r="I13" s="427"/>
      <c r="J13" s="427"/>
      <c r="K13" s="477"/>
      <c r="L13" s="478"/>
      <c r="M13" s="309" t="str">
        <f>IF(G13="","",ROUND(G13*I13*K13,0))</f>
        <v/>
      </c>
      <c r="N13" s="310"/>
      <c r="O13" s="425"/>
      <c r="P13" s="360"/>
      <c r="Q13" s="360"/>
      <c r="R13" s="360"/>
      <c r="S13" s="360"/>
      <c r="T13" s="360"/>
      <c r="U13" s="360"/>
      <c r="V13" s="360"/>
      <c r="W13" s="360"/>
      <c r="X13" s="360"/>
      <c r="Y13" s="360"/>
      <c r="Z13" s="360"/>
      <c r="AA13" s="360"/>
      <c r="AB13" s="361"/>
      <c r="AC13" s="309" t="str">
        <f t="shared" ref="AC13:AC20" si="0">IF(M13="","",SUM(O13:AB13))</f>
        <v/>
      </c>
      <c r="AD13" s="310"/>
      <c r="AE13" s="331" t="str">
        <f t="shared" ref="AE13:AE20" si="1">IF(M13="","",M13-AC13)</f>
        <v/>
      </c>
      <c r="AF13" s="458"/>
      <c r="AG13" s="458"/>
      <c r="AO13" s="68"/>
      <c r="AP13" s="68"/>
      <c r="AQ13" s="68"/>
      <c r="AR13" s="68"/>
      <c r="AS13" s="68"/>
      <c r="AT13" s="68"/>
      <c r="AU13" s="100"/>
      <c r="AV13" s="100"/>
      <c r="AW13" s="100"/>
      <c r="AX13" s="100"/>
      <c r="AY13" s="100"/>
      <c r="AZ13" s="100"/>
      <c r="BA13" s="100" t="s">
        <v>79</v>
      </c>
      <c r="BB13" s="100"/>
      <c r="BC13" s="100"/>
      <c r="BD13" s="100"/>
      <c r="BE13" s="100"/>
      <c r="BF13" s="100"/>
      <c r="BG13" s="100"/>
      <c r="BH13" s="100"/>
      <c r="BI13" s="68"/>
      <c r="BJ13" s="68"/>
      <c r="BK13" s="68"/>
      <c r="BL13" s="68"/>
      <c r="BM13" s="68"/>
      <c r="BN13" s="68"/>
    </row>
    <row r="14" spans="1:66" s="5" customFormat="1" ht="35.25" customHeight="1" x14ac:dyDescent="0.2">
      <c r="A14" s="457" t="s">
        <v>177</v>
      </c>
      <c r="B14" s="457"/>
      <c r="C14" s="457"/>
      <c r="D14" s="457"/>
      <c r="E14" s="475" t="s">
        <v>161</v>
      </c>
      <c r="F14" s="476"/>
      <c r="G14" s="426"/>
      <c r="H14" s="426"/>
      <c r="I14" s="427"/>
      <c r="J14" s="427"/>
      <c r="K14" s="477"/>
      <c r="L14" s="478"/>
      <c r="M14" s="309" t="str">
        <f>IF(G14="","",ROUND(G14*I14*K14,0))</f>
        <v/>
      </c>
      <c r="N14" s="310"/>
      <c r="O14" s="425"/>
      <c r="P14" s="360"/>
      <c r="Q14" s="360"/>
      <c r="R14" s="360"/>
      <c r="S14" s="360"/>
      <c r="T14" s="360"/>
      <c r="U14" s="360"/>
      <c r="V14" s="360"/>
      <c r="W14" s="360"/>
      <c r="X14" s="360"/>
      <c r="Y14" s="360"/>
      <c r="Z14" s="360"/>
      <c r="AA14" s="360"/>
      <c r="AB14" s="361"/>
      <c r="AC14" s="309" t="str">
        <f t="shared" si="0"/>
        <v/>
      </c>
      <c r="AD14" s="310"/>
      <c r="AE14" s="331" t="str">
        <f t="shared" si="1"/>
        <v/>
      </c>
      <c r="AF14" s="458"/>
      <c r="AG14" s="458"/>
      <c r="AO14" s="68"/>
      <c r="AP14" s="68"/>
      <c r="AQ14" s="68"/>
      <c r="AR14" s="68"/>
      <c r="AS14" s="68"/>
      <c r="AT14" s="68"/>
      <c r="AU14" s="100"/>
      <c r="AV14" s="100"/>
      <c r="AW14" s="100"/>
      <c r="AX14" s="100"/>
      <c r="AY14" s="100"/>
      <c r="AZ14" s="100"/>
      <c r="BA14" s="100"/>
      <c r="BB14" s="100"/>
      <c r="BC14" s="100"/>
      <c r="BD14" s="100"/>
      <c r="BE14" s="100"/>
      <c r="BF14" s="100"/>
      <c r="BG14" s="100"/>
      <c r="BH14" s="100"/>
      <c r="BI14" s="68"/>
      <c r="BJ14" s="68"/>
      <c r="BK14" s="68"/>
      <c r="BL14" s="68"/>
      <c r="BM14" s="68"/>
      <c r="BN14" s="68"/>
    </row>
    <row r="15" spans="1:66" s="5" customFormat="1" ht="35.25" customHeight="1" x14ac:dyDescent="0.2">
      <c r="A15" s="474" t="s">
        <v>177</v>
      </c>
      <c r="B15" s="474"/>
      <c r="C15" s="474"/>
      <c r="D15" s="474"/>
      <c r="E15" s="475" t="s">
        <v>161</v>
      </c>
      <c r="F15" s="476"/>
      <c r="G15" s="426"/>
      <c r="H15" s="426"/>
      <c r="I15" s="427"/>
      <c r="J15" s="427"/>
      <c r="K15" s="477"/>
      <c r="L15" s="478"/>
      <c r="M15" s="309" t="str">
        <f t="shared" ref="M15:M19" si="2">IF(G15="","",ROUND(G15*I15*K15,0))</f>
        <v/>
      </c>
      <c r="N15" s="310"/>
      <c r="O15" s="425"/>
      <c r="P15" s="360"/>
      <c r="Q15" s="360"/>
      <c r="R15" s="360"/>
      <c r="S15" s="360"/>
      <c r="T15" s="360"/>
      <c r="U15" s="360"/>
      <c r="V15" s="360"/>
      <c r="W15" s="360"/>
      <c r="X15" s="360"/>
      <c r="Y15" s="360"/>
      <c r="Z15" s="360"/>
      <c r="AA15" s="360"/>
      <c r="AB15" s="361"/>
      <c r="AC15" s="309" t="str">
        <f t="shared" si="0"/>
        <v/>
      </c>
      <c r="AD15" s="310"/>
      <c r="AE15" s="331" t="str">
        <f t="shared" si="1"/>
        <v/>
      </c>
      <c r="AF15" s="458"/>
      <c r="AG15" s="45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row>
    <row r="16" spans="1:66" s="5" customFormat="1" ht="35.25" customHeight="1" x14ac:dyDescent="0.2">
      <c r="A16" s="474" t="s">
        <v>177</v>
      </c>
      <c r="B16" s="474"/>
      <c r="C16" s="474"/>
      <c r="D16" s="474"/>
      <c r="E16" s="475" t="s">
        <v>161</v>
      </c>
      <c r="F16" s="476"/>
      <c r="G16" s="426"/>
      <c r="H16" s="426"/>
      <c r="I16" s="427"/>
      <c r="J16" s="427"/>
      <c r="K16" s="477"/>
      <c r="L16" s="478"/>
      <c r="M16" s="309" t="str">
        <f t="shared" si="2"/>
        <v/>
      </c>
      <c r="N16" s="310"/>
      <c r="O16" s="425"/>
      <c r="P16" s="360"/>
      <c r="Q16" s="360"/>
      <c r="R16" s="360"/>
      <c r="S16" s="360"/>
      <c r="T16" s="360"/>
      <c r="U16" s="360"/>
      <c r="V16" s="360"/>
      <c r="W16" s="360"/>
      <c r="X16" s="360"/>
      <c r="Y16" s="360"/>
      <c r="Z16" s="360"/>
      <c r="AA16" s="360"/>
      <c r="AB16" s="361"/>
      <c r="AC16" s="309" t="str">
        <f t="shared" si="0"/>
        <v/>
      </c>
      <c r="AD16" s="310"/>
      <c r="AE16" s="331" t="str">
        <f t="shared" si="1"/>
        <v/>
      </c>
      <c r="AF16" s="458"/>
      <c r="AG16" s="45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row>
    <row r="17" spans="1:33" s="5" customFormat="1" ht="35.25" customHeight="1" x14ac:dyDescent="0.2">
      <c r="A17" s="474" t="s">
        <v>177</v>
      </c>
      <c r="B17" s="474"/>
      <c r="C17" s="474"/>
      <c r="D17" s="474"/>
      <c r="E17" s="475" t="s">
        <v>161</v>
      </c>
      <c r="F17" s="476"/>
      <c r="G17" s="426"/>
      <c r="H17" s="426"/>
      <c r="I17" s="427"/>
      <c r="J17" s="427"/>
      <c r="K17" s="477"/>
      <c r="L17" s="478"/>
      <c r="M17" s="309" t="str">
        <f t="shared" si="2"/>
        <v/>
      </c>
      <c r="N17" s="310"/>
      <c r="O17" s="425"/>
      <c r="P17" s="360"/>
      <c r="Q17" s="360"/>
      <c r="R17" s="360"/>
      <c r="S17" s="360"/>
      <c r="T17" s="360"/>
      <c r="U17" s="360"/>
      <c r="V17" s="360"/>
      <c r="W17" s="360"/>
      <c r="X17" s="360"/>
      <c r="Y17" s="360"/>
      <c r="Z17" s="360"/>
      <c r="AA17" s="360"/>
      <c r="AB17" s="361"/>
      <c r="AC17" s="309" t="str">
        <f t="shared" si="0"/>
        <v/>
      </c>
      <c r="AD17" s="310"/>
      <c r="AE17" s="331" t="str">
        <f t="shared" si="1"/>
        <v/>
      </c>
      <c r="AF17" s="458"/>
      <c r="AG17" s="458"/>
    </row>
    <row r="18" spans="1:33" s="5" customFormat="1" ht="35.25" customHeight="1" x14ac:dyDescent="0.2">
      <c r="A18" s="474" t="s">
        <v>177</v>
      </c>
      <c r="B18" s="474"/>
      <c r="C18" s="474"/>
      <c r="D18" s="474"/>
      <c r="E18" s="475" t="s">
        <v>161</v>
      </c>
      <c r="F18" s="476"/>
      <c r="G18" s="426"/>
      <c r="H18" s="426"/>
      <c r="I18" s="427"/>
      <c r="J18" s="427"/>
      <c r="K18" s="477"/>
      <c r="L18" s="478"/>
      <c r="M18" s="309" t="str">
        <f t="shared" si="2"/>
        <v/>
      </c>
      <c r="N18" s="310"/>
      <c r="O18" s="425"/>
      <c r="P18" s="360"/>
      <c r="Q18" s="360"/>
      <c r="R18" s="360"/>
      <c r="S18" s="360"/>
      <c r="T18" s="360"/>
      <c r="U18" s="360"/>
      <c r="V18" s="360"/>
      <c r="W18" s="360"/>
      <c r="X18" s="360"/>
      <c r="Y18" s="360"/>
      <c r="Z18" s="360"/>
      <c r="AA18" s="360"/>
      <c r="AB18" s="361"/>
      <c r="AC18" s="309" t="str">
        <f t="shared" si="0"/>
        <v/>
      </c>
      <c r="AD18" s="310"/>
      <c r="AE18" s="331" t="str">
        <f t="shared" si="1"/>
        <v/>
      </c>
      <c r="AF18" s="458"/>
      <c r="AG18" s="458"/>
    </row>
    <row r="19" spans="1:33" s="5" customFormat="1" ht="35.25" customHeight="1" x14ac:dyDescent="0.2">
      <c r="A19" s="474" t="s">
        <v>177</v>
      </c>
      <c r="B19" s="474"/>
      <c r="C19" s="474"/>
      <c r="D19" s="474"/>
      <c r="E19" s="475" t="s">
        <v>161</v>
      </c>
      <c r="F19" s="476"/>
      <c r="G19" s="426"/>
      <c r="H19" s="426"/>
      <c r="I19" s="427"/>
      <c r="J19" s="427"/>
      <c r="K19" s="477"/>
      <c r="L19" s="478"/>
      <c r="M19" s="309" t="str">
        <f t="shared" si="2"/>
        <v/>
      </c>
      <c r="N19" s="310"/>
      <c r="O19" s="425"/>
      <c r="P19" s="360"/>
      <c r="Q19" s="360"/>
      <c r="R19" s="360"/>
      <c r="S19" s="360"/>
      <c r="T19" s="360"/>
      <c r="U19" s="360"/>
      <c r="V19" s="360"/>
      <c r="W19" s="360"/>
      <c r="X19" s="360"/>
      <c r="Y19" s="360"/>
      <c r="Z19" s="360"/>
      <c r="AA19" s="360"/>
      <c r="AB19" s="361"/>
      <c r="AC19" s="309" t="str">
        <f t="shared" si="0"/>
        <v/>
      </c>
      <c r="AD19" s="310"/>
      <c r="AE19" s="331" t="str">
        <f t="shared" si="1"/>
        <v/>
      </c>
      <c r="AF19" s="458"/>
      <c r="AG19" s="458"/>
    </row>
    <row r="20" spans="1:33" s="5" customFormat="1" ht="25.5" customHeight="1" x14ac:dyDescent="0.2">
      <c r="A20" s="494" t="s">
        <v>304</v>
      </c>
      <c r="B20" s="495"/>
      <c r="C20" s="495"/>
      <c r="D20" s="495"/>
      <c r="E20" s="495"/>
      <c r="F20" s="496"/>
      <c r="G20" s="499"/>
      <c r="H20" s="500"/>
      <c r="I20" s="500"/>
      <c r="J20" s="500"/>
      <c r="K20" s="500"/>
      <c r="L20" s="501"/>
      <c r="M20" s="309">
        <f>SUM(M13:N19)</f>
        <v>0</v>
      </c>
      <c r="N20" s="310"/>
      <c r="O20" s="375">
        <f>SUM(O13:P19)</f>
        <v>0</v>
      </c>
      <c r="P20" s="338"/>
      <c r="Q20" s="338">
        <f>SUM(Q13:R19)</f>
        <v>0</v>
      </c>
      <c r="R20" s="338"/>
      <c r="S20" s="338">
        <f>SUM(S13:T19)</f>
        <v>0</v>
      </c>
      <c r="T20" s="338"/>
      <c r="U20" s="338">
        <f>SUM(U13:V19)</f>
        <v>0</v>
      </c>
      <c r="V20" s="338"/>
      <c r="W20" s="338">
        <f>SUM(W13:X19)</f>
        <v>0</v>
      </c>
      <c r="X20" s="338"/>
      <c r="Y20" s="338">
        <f>SUM(Y13:Z19)</f>
        <v>0</v>
      </c>
      <c r="Z20" s="338"/>
      <c r="AA20" s="338">
        <f>SUM(AA13:AB19)</f>
        <v>0</v>
      </c>
      <c r="AB20" s="376"/>
      <c r="AC20" s="309">
        <f t="shared" si="0"/>
        <v>0</v>
      </c>
      <c r="AD20" s="310"/>
      <c r="AE20" s="507">
        <f t="shared" si="1"/>
        <v>0</v>
      </c>
      <c r="AF20" s="508"/>
      <c r="AG20" s="508"/>
    </row>
    <row r="21" spans="1:33" s="4" customFormat="1" ht="12.75" customHeight="1" x14ac:dyDescent="0.2">
      <c r="A21" s="459" t="s">
        <v>118</v>
      </c>
      <c r="B21" s="459"/>
      <c r="C21" s="459"/>
      <c r="D21" s="459"/>
      <c r="E21" s="459"/>
      <c r="F21" s="459"/>
      <c r="G21" s="459"/>
      <c r="H21" s="459"/>
      <c r="I21" s="459"/>
      <c r="J21" s="459"/>
      <c r="K21" s="459"/>
      <c r="L21" s="459"/>
      <c r="M21" s="460"/>
      <c r="N21" s="460"/>
      <c r="O21" s="459"/>
      <c r="P21" s="459"/>
      <c r="Q21" s="459"/>
      <c r="R21" s="459"/>
      <c r="S21" s="459"/>
      <c r="T21" s="459"/>
      <c r="U21" s="459"/>
      <c r="V21" s="459"/>
      <c r="W21" s="459"/>
      <c r="X21" s="459"/>
      <c r="Y21" s="459"/>
      <c r="Z21" s="459"/>
      <c r="AA21" s="459"/>
      <c r="AB21" s="459"/>
      <c r="AC21" s="460"/>
      <c r="AD21" s="460"/>
      <c r="AE21" s="459"/>
      <c r="AF21" s="459"/>
      <c r="AG21" s="459"/>
    </row>
    <row r="22" spans="1:33" s="5" customFormat="1" ht="27.75" customHeight="1" x14ac:dyDescent="0.2">
      <c r="A22" s="491" t="s">
        <v>305</v>
      </c>
      <c r="B22" s="492"/>
      <c r="C22" s="492"/>
      <c r="D22" s="492"/>
      <c r="E22" s="492"/>
      <c r="F22" s="493"/>
      <c r="G22" s="504"/>
      <c r="H22" s="504"/>
      <c r="I22" s="505"/>
      <c r="J22" s="506"/>
      <c r="K22" s="509"/>
      <c r="L22" s="510"/>
      <c r="M22" s="512" t="str">
        <f>IF(G22="","",ROUND(G22*I22*K22,0))</f>
        <v/>
      </c>
      <c r="N22" s="513"/>
      <c r="O22" s="447" t="s">
        <v>156</v>
      </c>
      <c r="P22" s="448"/>
      <c r="Q22" s="511"/>
      <c r="R22" s="511"/>
      <c r="S22" s="498" t="s">
        <v>120</v>
      </c>
      <c r="T22" s="498"/>
      <c r="U22" s="498" t="s">
        <v>120</v>
      </c>
      <c r="V22" s="498"/>
      <c r="W22" s="498" t="s">
        <v>120</v>
      </c>
      <c r="X22" s="498"/>
      <c r="Y22" s="498" t="s">
        <v>120</v>
      </c>
      <c r="Z22" s="498"/>
      <c r="AA22" s="498" t="s">
        <v>120</v>
      </c>
      <c r="AB22" s="498"/>
      <c r="AC22" s="514" t="str">
        <f>IF(M22="","",SUM(O22:AB22))</f>
        <v/>
      </c>
      <c r="AD22" s="515"/>
      <c r="AE22" s="516" t="str">
        <f>IF(M22="","",M22-AC22)</f>
        <v/>
      </c>
      <c r="AF22" s="517"/>
      <c r="AG22" s="517"/>
    </row>
    <row r="23" spans="1:33" ht="15" customHeight="1" x14ac:dyDescent="0.2">
      <c r="A23" s="489" t="s">
        <v>122</v>
      </c>
      <c r="B23" s="490"/>
      <c r="C23" s="490"/>
      <c r="D23" s="490"/>
      <c r="E23" s="490"/>
      <c r="F23" s="490"/>
      <c r="G23" s="490"/>
      <c r="H23" s="490"/>
      <c r="I23" s="490"/>
      <c r="J23" s="490"/>
      <c r="K23" s="490"/>
      <c r="L23" s="490"/>
      <c r="M23" s="286" t="str">
        <f>IF(M22="","",IF(O22&lt;=(0.1*O20),"No","Yes; please revise."))</f>
        <v/>
      </c>
      <c r="N23" s="286"/>
      <c r="O23" s="286"/>
      <c r="P23" s="286"/>
      <c r="Q23" s="286"/>
      <c r="R23" s="286"/>
      <c r="S23" s="286"/>
      <c r="T23" s="286"/>
      <c r="U23" s="286"/>
      <c r="V23" s="286"/>
      <c r="W23" s="286"/>
      <c r="X23" s="286"/>
      <c r="Y23" s="286"/>
      <c r="Z23" s="286"/>
      <c r="AA23" s="286"/>
      <c r="AB23" s="286"/>
      <c r="AC23" s="286"/>
      <c r="AD23" s="286"/>
      <c r="AE23" s="286"/>
      <c r="AF23" s="286"/>
      <c r="AG23" s="287"/>
    </row>
    <row r="24" spans="1:33" s="4" customFormat="1" ht="12.75" customHeight="1" x14ac:dyDescent="0.2">
      <c r="A24" s="502" t="s">
        <v>123</v>
      </c>
      <c r="B24" s="502"/>
      <c r="C24" s="502"/>
      <c r="D24" s="502"/>
      <c r="E24" s="502"/>
      <c r="F24" s="502"/>
      <c r="G24" s="502"/>
      <c r="H24" s="502"/>
      <c r="I24" s="502"/>
      <c r="J24" s="502"/>
      <c r="K24" s="502"/>
      <c r="L24" s="502"/>
      <c r="M24" s="503"/>
      <c r="N24" s="503"/>
      <c r="O24" s="502"/>
      <c r="P24" s="502"/>
      <c r="Q24" s="502"/>
      <c r="R24" s="502"/>
      <c r="S24" s="502"/>
      <c r="T24" s="502"/>
      <c r="U24" s="502"/>
      <c r="V24" s="502"/>
      <c r="W24" s="502"/>
      <c r="X24" s="502"/>
      <c r="Y24" s="502"/>
      <c r="Z24" s="502"/>
      <c r="AA24" s="502"/>
      <c r="AB24" s="502"/>
      <c r="AC24" s="503"/>
      <c r="AD24" s="503"/>
      <c r="AE24" s="502"/>
      <c r="AF24" s="502"/>
      <c r="AG24" s="502"/>
    </row>
    <row r="25" spans="1:33" ht="25.5" customHeight="1" thickBot="1" x14ac:dyDescent="0.25">
      <c r="A25" s="497" t="s">
        <v>306</v>
      </c>
      <c r="B25" s="497"/>
      <c r="C25" s="497"/>
      <c r="D25" s="497"/>
      <c r="E25" s="497"/>
      <c r="F25" s="497"/>
      <c r="G25" s="488"/>
      <c r="H25" s="488"/>
      <c r="I25" s="488"/>
      <c r="J25" s="488"/>
      <c r="K25" s="488"/>
      <c r="L25" s="450"/>
      <c r="M25" s="345">
        <f>IF(M20="","",SUM(M20,M22))</f>
        <v>0</v>
      </c>
      <c r="N25" s="346"/>
      <c r="O25" s="375">
        <f>IF(M25="","",SUM(O20,O22))</f>
        <v>0</v>
      </c>
      <c r="P25" s="338"/>
      <c r="Q25" s="338">
        <f>IF(O25="","",SUM(Q20,Q22))</f>
        <v>0</v>
      </c>
      <c r="R25" s="338"/>
      <c r="S25" s="338">
        <f>IF(Q25="","",SUM(S20,S22))</f>
        <v>0</v>
      </c>
      <c r="T25" s="338"/>
      <c r="U25" s="338">
        <f>IF(S25="","",SUM(U20,U22))</f>
        <v>0</v>
      </c>
      <c r="V25" s="338"/>
      <c r="W25" s="338">
        <f>IF(U25="","",SUM(W20,W22))</f>
        <v>0</v>
      </c>
      <c r="X25" s="338"/>
      <c r="Y25" s="338">
        <f>IF(W25="","",SUM(Y20,Y22))</f>
        <v>0</v>
      </c>
      <c r="Z25" s="338"/>
      <c r="AA25" s="338">
        <f>IF(Y25="","",SUM(AA20,AA22))</f>
        <v>0</v>
      </c>
      <c r="AB25" s="376"/>
      <c r="AC25" s="345">
        <f>IF(M25="","",SUM(O25:AB25))</f>
        <v>0</v>
      </c>
      <c r="AD25" s="346"/>
      <c r="AE25" s="507">
        <f>IF(M25="","",M25-AC25)</f>
        <v>0</v>
      </c>
      <c r="AF25" s="508"/>
      <c r="AG25" s="508"/>
    </row>
    <row r="26" spans="1:33" ht="12.75" customHeight="1" x14ac:dyDescent="0.2"/>
    <row r="27" spans="1:33" s="50" customFormat="1" ht="11.25" x14ac:dyDescent="0.2">
      <c r="A27" s="272" t="s">
        <v>89</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63"/>
      <c r="AF27" s="63"/>
      <c r="AG27" s="63"/>
    </row>
    <row r="28" spans="1:33" s="4" customFormat="1" ht="39" customHeight="1" x14ac:dyDescent="0.2">
      <c r="A28" s="267" t="s">
        <v>307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row>
    <row r="29" spans="1:33" s="4" customFormat="1" ht="24" customHeight="1" x14ac:dyDescent="0.2">
      <c r="A29" s="267" t="s">
        <v>282</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row>
    <row r="31" spans="1:33" x14ac:dyDescent="0.2">
      <c r="A31" s="13"/>
    </row>
  </sheetData>
  <sheetProtection algorithmName="SHA-512" hashValue="WpyqfoQsfwPPvE9U2RXSN+LLhTfuybKODPe3BN+u8wFAZ6MG6bVdzf+jEo/W4He9adXPU8BCBmrsL77/wsfYSQ==" saltValue="1HZhACl0Gd9eJ2jYSCXOGw==" spinCount="100000" sheet="1" selectLockedCells="1"/>
  <mergeCells count="184">
    <mergeCell ref="A8:AG8"/>
    <mergeCell ref="A9:D11"/>
    <mergeCell ref="G9:H11"/>
    <mergeCell ref="I9:J11"/>
    <mergeCell ref="K9:L11"/>
    <mergeCell ref="M11:N11"/>
    <mergeCell ref="AE11:AG11"/>
    <mergeCell ref="E13:F13"/>
    <mergeCell ref="G13:H13"/>
    <mergeCell ref="I13:J13"/>
    <mergeCell ref="M13:N13"/>
    <mergeCell ref="AA13:AB13"/>
    <mergeCell ref="AC13:AD13"/>
    <mergeCell ref="AE13:AG13"/>
    <mergeCell ref="K13:L13"/>
    <mergeCell ref="Y13:Z13"/>
    <mergeCell ref="Q20:R20"/>
    <mergeCell ref="S20:T20"/>
    <mergeCell ref="AA22:AB22"/>
    <mergeCell ref="Q22:R22"/>
    <mergeCell ref="M22:N22"/>
    <mergeCell ref="M25:N25"/>
    <mergeCell ref="Y25:Z25"/>
    <mergeCell ref="O25:P25"/>
    <mergeCell ref="S25:T25"/>
    <mergeCell ref="U25:V25"/>
    <mergeCell ref="W25:X25"/>
    <mergeCell ref="Q25:R25"/>
    <mergeCell ref="U20:V20"/>
    <mergeCell ref="W20:X20"/>
    <mergeCell ref="Y20:Z20"/>
    <mergeCell ref="M23:AG23"/>
    <mergeCell ref="AC22:AD22"/>
    <mergeCell ref="AE22:AG22"/>
    <mergeCell ref="A21:AG21"/>
    <mergeCell ref="M20:N20"/>
    <mergeCell ref="O20:P20"/>
    <mergeCell ref="A28:AG28"/>
    <mergeCell ref="A29:AG29"/>
    <mergeCell ref="G25:L25"/>
    <mergeCell ref="A23:L23"/>
    <mergeCell ref="A22:F22"/>
    <mergeCell ref="A20:F20"/>
    <mergeCell ref="AA20:AB20"/>
    <mergeCell ref="A25:F25"/>
    <mergeCell ref="S22:T22"/>
    <mergeCell ref="U22:V22"/>
    <mergeCell ref="W22:X22"/>
    <mergeCell ref="Y22:Z22"/>
    <mergeCell ref="G20:L20"/>
    <mergeCell ref="A24:AG24"/>
    <mergeCell ref="G22:H22"/>
    <mergeCell ref="I22:J22"/>
    <mergeCell ref="O22:P22"/>
    <mergeCell ref="A27:AD27"/>
    <mergeCell ref="AC25:AD25"/>
    <mergeCell ref="AE25:AG25"/>
    <mergeCell ref="AA25:AB25"/>
    <mergeCell ref="K22:L22"/>
    <mergeCell ref="AC20:AD20"/>
    <mergeCell ref="AE20:AG20"/>
    <mergeCell ref="W19:X19"/>
    <mergeCell ref="Q17:R17"/>
    <mergeCell ref="S17:T17"/>
    <mergeCell ref="U17:V17"/>
    <mergeCell ref="W17:X17"/>
    <mergeCell ref="U19:V19"/>
    <mergeCell ref="Q18:R18"/>
    <mergeCell ref="S18:T18"/>
    <mergeCell ref="AA10:AB10"/>
    <mergeCell ref="AA11:AB11"/>
    <mergeCell ref="O9:R10"/>
    <mergeCell ref="S9:AB9"/>
    <mergeCell ref="S11:T11"/>
    <mergeCell ref="U11:V11"/>
    <mergeCell ref="W11:X11"/>
    <mergeCell ref="Y11:Z11"/>
    <mergeCell ref="Q11:R11"/>
    <mergeCell ref="W10:Z10"/>
    <mergeCell ref="O11:P11"/>
    <mergeCell ref="S10:V10"/>
    <mergeCell ref="AA17:AB17"/>
    <mergeCell ref="A19:D19"/>
    <mergeCell ref="K16:L16"/>
    <mergeCell ref="S16:T16"/>
    <mergeCell ref="A18:D18"/>
    <mergeCell ref="E18:F18"/>
    <mergeCell ref="G18:H18"/>
    <mergeCell ref="U16:V16"/>
    <mergeCell ref="M16:N16"/>
    <mergeCell ref="O16:P16"/>
    <mergeCell ref="Q16:R16"/>
    <mergeCell ref="E19:F19"/>
    <mergeCell ref="G19:H19"/>
    <mergeCell ref="I19:J19"/>
    <mergeCell ref="K19:L19"/>
    <mergeCell ref="M19:N19"/>
    <mergeCell ref="O19:P19"/>
    <mergeCell ref="Q19:R19"/>
    <mergeCell ref="S19:T19"/>
    <mergeCell ref="M18:N18"/>
    <mergeCell ref="AE18:AG18"/>
    <mergeCell ref="AE19:AG19"/>
    <mergeCell ref="G15:H15"/>
    <mergeCell ref="I15:J15"/>
    <mergeCell ref="AE15:AG15"/>
    <mergeCell ref="A17:D17"/>
    <mergeCell ref="E17:F17"/>
    <mergeCell ref="G17:H17"/>
    <mergeCell ref="I17:J17"/>
    <mergeCell ref="K17:L17"/>
    <mergeCell ref="M17:N17"/>
    <mergeCell ref="O17:P17"/>
    <mergeCell ref="AE17:AG17"/>
    <mergeCell ref="I18:J18"/>
    <mergeCell ref="K18:L18"/>
    <mergeCell ref="U18:V18"/>
    <mergeCell ref="W18:X18"/>
    <mergeCell ref="Y19:Z19"/>
    <mergeCell ref="AC19:AD19"/>
    <mergeCell ref="AA18:AB18"/>
    <mergeCell ref="AC18:AD18"/>
    <mergeCell ref="O18:P18"/>
    <mergeCell ref="AA19:AB19"/>
    <mergeCell ref="Y18:Z18"/>
    <mergeCell ref="AC17:AD17"/>
    <mergeCell ref="AA15:AB15"/>
    <mergeCell ref="Y17:Z17"/>
    <mergeCell ref="Y14:Z14"/>
    <mergeCell ref="W15:X15"/>
    <mergeCell ref="I14:J14"/>
    <mergeCell ref="K14:L14"/>
    <mergeCell ref="M14:N14"/>
    <mergeCell ref="I16:J16"/>
    <mergeCell ref="U15:V15"/>
    <mergeCell ref="M15:N15"/>
    <mergeCell ref="O15:P15"/>
    <mergeCell ref="U14:V14"/>
    <mergeCell ref="W14:X14"/>
    <mergeCell ref="S15:T15"/>
    <mergeCell ref="S14:T14"/>
    <mergeCell ref="Q15:R15"/>
    <mergeCell ref="K15:L15"/>
    <mergeCell ref="Y15:Z15"/>
    <mergeCell ref="AC15:AD15"/>
    <mergeCell ref="W16:X16"/>
    <mergeCell ref="Y16:Z16"/>
    <mergeCell ref="AA16:AB16"/>
    <mergeCell ref="AC16:AD16"/>
    <mergeCell ref="AE16:AG16"/>
    <mergeCell ref="A16:D16"/>
    <mergeCell ref="E16:F16"/>
    <mergeCell ref="G16:H16"/>
    <mergeCell ref="A14:D14"/>
    <mergeCell ref="A15:D15"/>
    <mergeCell ref="E15:F15"/>
    <mergeCell ref="O14:P14"/>
    <mergeCell ref="Q14:R14"/>
    <mergeCell ref="E14:F14"/>
    <mergeCell ref="G14:H14"/>
    <mergeCell ref="G1:AG1"/>
    <mergeCell ref="G3:AG3"/>
    <mergeCell ref="G4:AG4"/>
    <mergeCell ref="G2:AD2"/>
    <mergeCell ref="G7:AG7"/>
    <mergeCell ref="A13:D13"/>
    <mergeCell ref="AA14:AB14"/>
    <mergeCell ref="AC14:AD14"/>
    <mergeCell ref="AE14:AG14"/>
    <mergeCell ref="U13:V13"/>
    <mergeCell ref="W13:X13"/>
    <mergeCell ref="S13:T13"/>
    <mergeCell ref="O13:P13"/>
    <mergeCell ref="Q13:R13"/>
    <mergeCell ref="A12:AG12"/>
    <mergeCell ref="E9:F11"/>
    <mergeCell ref="M9:N10"/>
    <mergeCell ref="AC9:AD10"/>
    <mergeCell ref="AE9:AG10"/>
    <mergeCell ref="AC11:AD11"/>
    <mergeCell ref="H6:Q6"/>
    <mergeCell ref="H5:AG5"/>
    <mergeCell ref="R6:Y6"/>
    <mergeCell ref="Z6:AG6"/>
  </mergeCells>
  <conditionalFormatting sqref="M23:AG23">
    <cfRule type="containsText" dxfId="33" priority="1" operator="containsText" text="Yes; please revise.">
      <formula>NOT(ISERROR(SEARCH("Yes; please revise.",M23)))</formula>
    </cfRule>
  </conditionalFormatting>
  <dataValidations count="1">
    <dataValidation type="list" allowBlank="1" showInputMessage="1" showErrorMessage="1" sqref="E13:F19" xr:uid="{00000000-0002-0000-0500-000000000000}">
      <formula1>$BA$8:$BA$13</formula1>
    </dataValidation>
  </dataValidations>
  <printOptions horizontalCentered="1"/>
  <pageMargins left="0.25" right="0.25" top="0.25" bottom="0.5" header="0.25" footer="0.25"/>
  <pageSetup scale="78" orientation="landscape" r:id="rId1"/>
  <headerFooter>
    <oddFooter>&amp;LAppendix D (Required Forms)
Form D24.1 (Proposed Budget)&amp;RPage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N34"/>
  <sheetViews>
    <sheetView topLeftCell="A7" zoomScaleNormal="100" workbookViewId="0">
      <selection activeCell="E13" sqref="E13:F13"/>
    </sheetView>
  </sheetViews>
  <sheetFormatPr defaultColWidth="9.140625" defaultRowHeight="12.75" x14ac:dyDescent="0.2"/>
  <cols>
    <col min="1" max="2" width="6.7109375" style="1" customWidth="1"/>
    <col min="3" max="3" width="7" style="1" customWidth="1"/>
    <col min="4" max="4" width="6.7109375" style="1" customWidth="1"/>
    <col min="5" max="10" width="4.28515625" style="1" customWidth="1"/>
    <col min="11" max="12" width="6.42578125" style="1" customWidth="1"/>
    <col min="13" max="13" width="5.7109375" style="1" customWidth="1"/>
    <col min="14" max="14" width="4.85546875" style="1" customWidth="1"/>
    <col min="15" max="15" width="5.5703125" style="1" customWidth="1"/>
    <col min="16" max="16" width="4.28515625" style="1" customWidth="1"/>
    <col min="17" max="17" width="5.28515625" style="1" customWidth="1"/>
    <col min="18" max="18" width="4.28515625" style="1" customWidth="1"/>
    <col min="19" max="19" width="5.28515625" style="1" customWidth="1"/>
    <col min="20" max="20" width="4.28515625" style="1" customWidth="1"/>
    <col min="21" max="21" width="5.85546875" style="1" customWidth="1"/>
    <col min="22" max="22" width="4.28515625" style="1" customWidth="1"/>
    <col min="23" max="23" width="5.42578125" style="1" customWidth="1"/>
    <col min="24" max="24" width="4.28515625" style="1" customWidth="1"/>
    <col min="25" max="26" width="5" style="1" customWidth="1"/>
    <col min="27" max="28" width="6.42578125" style="1" customWidth="1"/>
    <col min="29" max="29" width="3.140625" style="1" customWidth="1"/>
    <col min="30" max="30" width="5.140625" style="1" customWidth="1"/>
    <col min="31" max="31" width="3.28515625" style="1" customWidth="1"/>
    <col min="32" max="80" width="3.7109375" style="1" customWidth="1"/>
    <col min="81" max="16384" width="9.140625" style="1"/>
  </cols>
  <sheetData>
    <row r="1" spans="1:66" ht="20.100000000000001" customHeight="1" x14ac:dyDescent="0.2">
      <c r="A1" s="9" t="str">
        <f>T('Cover Page'!A4)</f>
        <v>Program Services:</v>
      </c>
      <c r="B1" s="3"/>
      <c r="C1" s="3"/>
      <c r="D1" s="3"/>
      <c r="E1" s="3"/>
      <c r="F1" s="7"/>
      <c r="G1" s="148" t="str">
        <f>T('Cover Page'!G4)</f>
        <v>CONGREGATE MEAL SERVICES</v>
      </c>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66" s="16" customFormat="1" ht="19.5" customHeight="1" x14ac:dyDescent="0.2">
      <c r="A2" s="43" t="s">
        <v>14</v>
      </c>
      <c r="B2" s="109"/>
      <c r="C2" s="109"/>
      <c r="D2" s="109"/>
      <c r="E2" s="109"/>
      <c r="G2" s="528" t="str">
        <f>T('Cover Page'!G5:AK5)</f>
        <v>Older Americans Act (OAA) Title III C-1</v>
      </c>
      <c r="H2" s="528"/>
      <c r="I2" s="528"/>
      <c r="J2" s="528"/>
      <c r="K2" s="528"/>
      <c r="L2" s="528"/>
      <c r="M2" s="528"/>
      <c r="N2" s="528"/>
      <c r="O2" s="528"/>
      <c r="P2" s="528"/>
      <c r="Q2" s="528"/>
      <c r="R2" s="528"/>
      <c r="S2" s="528"/>
      <c r="T2" s="528"/>
      <c r="U2" s="528"/>
      <c r="V2" s="528"/>
      <c r="W2" s="528"/>
      <c r="X2" s="528"/>
      <c r="Y2" s="528"/>
      <c r="Z2" s="528"/>
      <c r="AA2" s="528"/>
      <c r="AB2" s="528"/>
      <c r="AC2" s="528"/>
      <c r="AD2" s="528"/>
      <c r="AE2" s="528"/>
      <c r="AU2" s="41"/>
      <c r="AV2" s="41"/>
      <c r="AW2" s="40"/>
    </row>
    <row r="3" spans="1:66" ht="20.100000000000001" customHeight="1" x14ac:dyDescent="0.2">
      <c r="A3" s="9" t="str">
        <f>T('Cover Page'!A6)</f>
        <v>Fiscal Year:</v>
      </c>
      <c r="B3" s="3"/>
      <c r="C3" s="3"/>
      <c r="D3" s="3"/>
      <c r="E3" s="3"/>
      <c r="F3" s="7"/>
      <c r="G3" s="149" t="str">
        <f>T('Cover Page'!G6:AK6)</f>
        <v>2022-2023</v>
      </c>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66" s="8" customFormat="1" ht="20.100000000000001" customHeight="1" x14ac:dyDescent="0.2">
      <c r="A4" s="14" t="str">
        <f>T('Cover Page'!A7)</f>
        <v>Los Angeles County Region:</v>
      </c>
      <c r="B4" s="14"/>
      <c r="C4" s="14"/>
      <c r="D4" s="14"/>
      <c r="E4" s="14"/>
      <c r="F4" s="14"/>
      <c r="G4" s="154" t="str">
        <f>T('Cover Page'!G7:AK7)</f>
        <v>[Select Region]</v>
      </c>
      <c r="H4" s="154"/>
      <c r="I4" s="154"/>
      <c r="J4" s="154"/>
      <c r="K4" s="154"/>
      <c r="L4" s="154"/>
      <c r="M4" s="154"/>
      <c r="N4" s="154"/>
      <c r="O4" s="154"/>
      <c r="P4" s="154"/>
      <c r="Q4" s="154"/>
      <c r="R4" s="154"/>
      <c r="S4" s="154"/>
      <c r="T4" s="154"/>
      <c r="U4" s="154"/>
      <c r="V4" s="154"/>
      <c r="W4" s="154"/>
      <c r="X4" s="154"/>
      <c r="Y4" s="154"/>
      <c r="Z4" s="154"/>
      <c r="AA4" s="154"/>
      <c r="AB4" s="154"/>
      <c r="AC4" s="154"/>
      <c r="AD4" s="154"/>
      <c r="AE4" s="154"/>
      <c r="AF4" s="111"/>
      <c r="AG4" s="111"/>
      <c r="AH4" s="111"/>
      <c r="AI4" s="111"/>
      <c r="AJ4" s="111"/>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row>
    <row r="5" spans="1:66" s="16" customFormat="1" ht="23.25" hidden="1" customHeight="1" x14ac:dyDescent="0.2">
      <c r="A5" s="15" t="str">
        <f>T('Cover Page'!A8)</f>
        <v>Contract Number:</v>
      </c>
      <c r="B5" s="15"/>
      <c r="C5" s="15"/>
      <c r="D5" s="15"/>
      <c r="F5" s="17"/>
      <c r="G5" s="525" t="str">
        <f>T('Cover Page'!G8:AK8)</f>
        <v>[Enter Contract Number]</v>
      </c>
      <c r="H5" s="525"/>
      <c r="I5" s="525"/>
      <c r="J5" s="525"/>
      <c r="K5" s="525"/>
      <c r="L5" s="525"/>
      <c r="M5" s="525"/>
      <c r="N5" s="525"/>
      <c r="O5" s="525"/>
      <c r="P5" s="525"/>
      <c r="Q5" s="525"/>
      <c r="R5" s="525"/>
      <c r="S5" s="525"/>
      <c r="T5" s="525"/>
      <c r="U5" s="525"/>
      <c r="V5" s="525"/>
      <c r="W5" s="525"/>
      <c r="X5" s="525"/>
      <c r="Y5" s="525"/>
      <c r="Z5" s="525"/>
      <c r="AA5" s="525"/>
      <c r="AB5" s="525"/>
      <c r="AC5" s="525"/>
      <c r="AD5" s="525"/>
      <c r="AE5" s="525"/>
      <c r="AF5" s="11"/>
      <c r="AG5" s="11"/>
      <c r="AH5" s="11"/>
      <c r="AI5" s="11"/>
      <c r="AJ5" s="17"/>
      <c r="AX5" s="18"/>
      <c r="AZ5" s="19" t="s">
        <v>93</v>
      </c>
    </row>
    <row r="6" spans="1:66" s="16" customFormat="1" ht="21.95" hidden="1" customHeight="1" x14ac:dyDescent="0.2">
      <c r="A6" s="43" t="str">
        <f>T('Cover Page'!A9)</f>
        <v>Amendment Number:</v>
      </c>
      <c r="B6" s="15"/>
      <c r="C6" s="15"/>
      <c r="D6" s="15"/>
      <c r="G6" s="151" t="str">
        <f>T('Cover Page'!G9:S9)</f>
        <v>Select Number</v>
      </c>
      <c r="H6" s="151"/>
      <c r="I6" s="151"/>
      <c r="J6" s="151"/>
      <c r="K6" s="151"/>
      <c r="L6" s="151"/>
      <c r="M6" s="151"/>
      <c r="N6" s="151"/>
      <c r="O6" s="151"/>
      <c r="P6" s="151"/>
      <c r="Q6" s="151"/>
      <c r="R6" s="401" t="str">
        <f>T('Cover Page'!T9:Y9)</f>
        <v>Modification Number:</v>
      </c>
      <c r="S6" s="401"/>
      <c r="T6" s="401"/>
      <c r="U6" s="401"/>
      <c r="V6" s="401"/>
      <c r="W6" s="401"/>
      <c r="X6" s="401"/>
      <c r="Y6" s="401"/>
      <c r="Z6" s="151" t="str">
        <f>T('Cover Page'!Z9:AK9)</f>
        <v>Select Number</v>
      </c>
      <c r="AA6" s="151"/>
      <c r="AB6" s="151"/>
      <c r="AC6" s="151"/>
      <c r="AD6" s="151"/>
      <c r="AE6" s="151"/>
      <c r="AF6" s="55"/>
      <c r="AG6" s="55"/>
      <c r="AO6" s="19"/>
      <c r="AP6" s="19"/>
      <c r="AQ6" s="18"/>
      <c r="AR6" s="19"/>
      <c r="AS6" s="19" t="s">
        <v>93</v>
      </c>
      <c r="AT6" s="19"/>
      <c r="AU6" s="19"/>
      <c r="AV6" s="19"/>
      <c r="AW6" s="19"/>
      <c r="AX6" s="19"/>
      <c r="AY6" s="19"/>
      <c r="AZ6" s="19"/>
      <c r="BA6" s="19"/>
      <c r="BB6" s="19"/>
      <c r="BC6" s="19"/>
      <c r="BD6" s="19"/>
      <c r="BE6" s="19"/>
      <c r="BF6" s="19"/>
      <c r="BG6" s="19"/>
      <c r="BH6" s="19"/>
      <c r="BI6" s="19"/>
      <c r="BJ6" s="19"/>
      <c r="BK6" s="19"/>
      <c r="BL6" s="19"/>
      <c r="BM6" s="19"/>
      <c r="BN6" s="19"/>
    </row>
    <row r="7" spans="1:66" ht="20.100000000000001" customHeight="1" x14ac:dyDescent="0.2">
      <c r="A7" s="9" t="str">
        <f>T('Cover Page'!A10:F10)</f>
        <v>Proposer's Legal Name:</v>
      </c>
      <c r="B7" s="10"/>
      <c r="C7" s="10"/>
      <c r="D7" s="10"/>
      <c r="E7" s="10"/>
      <c r="F7" s="6"/>
      <c r="G7" s="154" t="str">
        <f>T('Cover Page'!G10:AK10)</f>
        <v>[Enter Legal Name]</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3"/>
      <c r="AG7" s="3"/>
      <c r="AH7" s="3"/>
      <c r="AI7" s="3"/>
      <c r="AJ7" s="3"/>
    </row>
    <row r="8" spans="1:66" ht="25.5" customHeight="1" thickBot="1" x14ac:dyDescent="0.25">
      <c r="A8" s="518" t="s">
        <v>178</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row>
    <row r="9" spans="1:66" ht="25.5" customHeight="1" x14ac:dyDescent="0.2">
      <c r="A9" s="461" t="s">
        <v>61</v>
      </c>
      <c r="B9" s="486"/>
      <c r="C9" s="486"/>
      <c r="D9" s="486"/>
      <c r="E9" s="461" t="s">
        <v>148</v>
      </c>
      <c r="F9" s="461"/>
      <c r="G9" s="461" t="s">
        <v>159</v>
      </c>
      <c r="H9" s="461"/>
      <c r="I9" s="461" t="s">
        <v>98</v>
      </c>
      <c r="J9" s="519"/>
      <c r="K9" s="462" t="s">
        <v>99</v>
      </c>
      <c r="L9" s="463"/>
      <c r="M9" s="466" t="s">
        <v>279</v>
      </c>
      <c r="N9" s="467"/>
      <c r="O9" s="467"/>
      <c r="P9" s="468"/>
      <c r="Q9" s="479" t="s">
        <v>100</v>
      </c>
      <c r="R9" s="526"/>
      <c r="S9" s="526"/>
      <c r="T9" s="526"/>
      <c r="U9" s="526"/>
      <c r="V9" s="526"/>
      <c r="W9" s="526"/>
      <c r="X9" s="526"/>
      <c r="Y9" s="526"/>
      <c r="Z9" s="527"/>
      <c r="AA9" s="462" t="s">
        <v>150</v>
      </c>
      <c r="AB9" s="463"/>
      <c r="AC9" s="466" t="s">
        <v>102</v>
      </c>
      <c r="AD9" s="467"/>
      <c r="AE9" s="468"/>
    </row>
    <row r="10" spans="1:66" ht="37.5" customHeight="1" x14ac:dyDescent="0.2">
      <c r="A10" s="461"/>
      <c r="B10" s="486"/>
      <c r="C10" s="486"/>
      <c r="D10" s="486"/>
      <c r="E10" s="461"/>
      <c r="F10" s="461"/>
      <c r="G10" s="461"/>
      <c r="H10" s="461"/>
      <c r="I10" s="461"/>
      <c r="J10" s="519"/>
      <c r="K10" s="464"/>
      <c r="L10" s="465"/>
      <c r="M10" s="480"/>
      <c r="N10" s="481"/>
      <c r="O10" s="481"/>
      <c r="P10" s="482"/>
      <c r="Q10" s="461" t="s">
        <v>103</v>
      </c>
      <c r="R10" s="461"/>
      <c r="S10" s="461"/>
      <c r="T10" s="461"/>
      <c r="U10" s="461" t="s">
        <v>104</v>
      </c>
      <c r="V10" s="461"/>
      <c r="W10" s="461"/>
      <c r="X10" s="461"/>
      <c r="Y10" s="461" t="s">
        <v>105</v>
      </c>
      <c r="Z10" s="479"/>
      <c r="AA10" s="464"/>
      <c r="AB10" s="465"/>
      <c r="AC10" s="464"/>
      <c r="AD10" s="469"/>
      <c r="AE10" s="470"/>
    </row>
    <row r="11" spans="1:66" ht="36.75" customHeight="1" x14ac:dyDescent="0.2">
      <c r="A11" s="486"/>
      <c r="B11" s="486"/>
      <c r="C11" s="486"/>
      <c r="D11" s="486"/>
      <c r="E11" s="461"/>
      <c r="F11" s="461"/>
      <c r="G11" s="461"/>
      <c r="H11" s="461"/>
      <c r="I11" s="486"/>
      <c r="J11" s="519"/>
      <c r="K11" s="471" t="s">
        <v>106</v>
      </c>
      <c r="L11" s="472"/>
      <c r="M11" s="487" t="s">
        <v>173</v>
      </c>
      <c r="N11" s="461"/>
      <c r="O11" s="461" t="s">
        <v>71</v>
      </c>
      <c r="P11" s="486"/>
      <c r="Q11" s="461" t="s">
        <v>72</v>
      </c>
      <c r="R11" s="486"/>
      <c r="S11" s="461" t="s">
        <v>73</v>
      </c>
      <c r="T11" s="486"/>
      <c r="U11" s="461" t="s">
        <v>72</v>
      </c>
      <c r="V11" s="486"/>
      <c r="W11" s="461" t="s">
        <v>73</v>
      </c>
      <c r="X11" s="486"/>
      <c r="Y11" s="461" t="s">
        <v>72</v>
      </c>
      <c r="Z11" s="479"/>
      <c r="AA11" s="471" t="s">
        <v>107</v>
      </c>
      <c r="AB11" s="472"/>
      <c r="AC11" s="520" t="s">
        <v>108</v>
      </c>
      <c r="AD11" s="521"/>
      <c r="AE11" s="521"/>
    </row>
    <row r="12" spans="1:66" s="4" customFormat="1" ht="12.75" customHeight="1" x14ac:dyDescent="0.2">
      <c r="A12" s="540" t="s">
        <v>109</v>
      </c>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2"/>
    </row>
    <row r="13" spans="1:66" s="5" customFormat="1" ht="22.5" customHeight="1" x14ac:dyDescent="0.2">
      <c r="A13" s="523" t="s">
        <v>75</v>
      </c>
      <c r="B13" s="523"/>
      <c r="C13" s="523"/>
      <c r="D13" s="523"/>
      <c r="E13" s="426"/>
      <c r="F13" s="426"/>
      <c r="G13" s="427"/>
      <c r="H13" s="427"/>
      <c r="I13" s="477"/>
      <c r="J13" s="478"/>
      <c r="K13" s="309" t="str">
        <f>IF(E13="","",E13*G13*I13)</f>
        <v/>
      </c>
      <c r="L13" s="310"/>
      <c r="M13" s="425"/>
      <c r="N13" s="360"/>
      <c r="O13" s="360"/>
      <c r="P13" s="360"/>
      <c r="Q13" s="360"/>
      <c r="R13" s="360"/>
      <c r="S13" s="360"/>
      <c r="T13" s="360"/>
      <c r="U13" s="360"/>
      <c r="V13" s="360"/>
      <c r="W13" s="360"/>
      <c r="X13" s="360"/>
      <c r="Y13" s="360"/>
      <c r="Z13" s="361"/>
      <c r="AA13" s="309" t="str">
        <f t="shared" ref="AA13:AA18" si="0">IF(K13="","",SUM(M13:Z13))</f>
        <v/>
      </c>
      <c r="AB13" s="310"/>
      <c r="AC13" s="331" t="str">
        <f t="shared" ref="AC13:AC18" si="1">IF(K13="","",K13-AA13)</f>
        <v/>
      </c>
      <c r="AD13" s="458"/>
      <c r="AE13" s="458"/>
    </row>
    <row r="14" spans="1:66" s="5" customFormat="1" ht="22.5" customHeight="1" x14ac:dyDescent="0.2">
      <c r="A14" s="523" t="s">
        <v>171</v>
      </c>
      <c r="B14" s="523"/>
      <c r="C14" s="523"/>
      <c r="D14" s="523"/>
      <c r="E14" s="418"/>
      <c r="F14" s="419"/>
      <c r="G14" s="420"/>
      <c r="H14" s="421"/>
      <c r="I14" s="478"/>
      <c r="J14" s="524"/>
      <c r="K14" s="309" t="str">
        <f>IF(E14="","",E14*G14*I14)</f>
        <v/>
      </c>
      <c r="L14" s="310"/>
      <c r="M14" s="424"/>
      <c r="N14" s="425"/>
      <c r="O14" s="361"/>
      <c r="P14" s="425"/>
      <c r="Q14" s="361"/>
      <c r="R14" s="425"/>
      <c r="S14" s="361"/>
      <c r="T14" s="425"/>
      <c r="U14" s="361"/>
      <c r="V14" s="425"/>
      <c r="W14" s="361"/>
      <c r="X14" s="425"/>
      <c r="Y14" s="361"/>
      <c r="Z14" s="362"/>
      <c r="AA14" s="309" t="str">
        <f t="shared" si="0"/>
        <v/>
      </c>
      <c r="AB14" s="310"/>
      <c r="AC14" s="331" t="str">
        <f t="shared" si="1"/>
        <v/>
      </c>
      <c r="AD14" s="458"/>
      <c r="AE14" s="458"/>
    </row>
    <row r="15" spans="1:66" s="5" customFormat="1" ht="22.5" customHeight="1" x14ac:dyDescent="0.2">
      <c r="A15" s="523" t="s">
        <v>77</v>
      </c>
      <c r="B15" s="523"/>
      <c r="C15" s="523"/>
      <c r="D15" s="523"/>
      <c r="E15" s="418"/>
      <c r="F15" s="419"/>
      <c r="G15" s="420"/>
      <c r="H15" s="421"/>
      <c r="I15" s="478"/>
      <c r="J15" s="524"/>
      <c r="K15" s="309" t="str">
        <f>IF(E15="","",E15*G15*I15)</f>
        <v/>
      </c>
      <c r="L15" s="310"/>
      <c r="M15" s="424"/>
      <c r="N15" s="425"/>
      <c r="O15" s="361"/>
      <c r="P15" s="425"/>
      <c r="Q15" s="361"/>
      <c r="R15" s="425"/>
      <c r="S15" s="361"/>
      <c r="T15" s="425"/>
      <c r="U15" s="361"/>
      <c r="V15" s="425"/>
      <c r="W15" s="361"/>
      <c r="X15" s="425"/>
      <c r="Y15" s="361"/>
      <c r="Z15" s="362"/>
      <c r="AA15" s="309" t="str">
        <f t="shared" si="0"/>
        <v/>
      </c>
      <c r="AB15" s="310"/>
      <c r="AC15" s="331" t="str">
        <f t="shared" si="1"/>
        <v/>
      </c>
      <c r="AD15" s="458"/>
      <c r="AE15" s="458"/>
    </row>
    <row r="16" spans="1:66" s="5" customFormat="1" ht="22.5" customHeight="1" x14ac:dyDescent="0.2">
      <c r="A16" s="523" t="s">
        <v>179</v>
      </c>
      <c r="B16" s="523"/>
      <c r="C16" s="523"/>
      <c r="D16" s="523"/>
      <c r="E16" s="418"/>
      <c r="F16" s="419"/>
      <c r="G16" s="420"/>
      <c r="H16" s="421"/>
      <c r="I16" s="478"/>
      <c r="J16" s="524"/>
      <c r="K16" s="309" t="str">
        <f>IF(E16="","",E16*G16*I16)</f>
        <v/>
      </c>
      <c r="L16" s="310"/>
      <c r="M16" s="424"/>
      <c r="N16" s="425"/>
      <c r="O16" s="361"/>
      <c r="P16" s="425"/>
      <c r="Q16" s="361"/>
      <c r="R16" s="425"/>
      <c r="S16" s="361"/>
      <c r="T16" s="425"/>
      <c r="U16" s="361"/>
      <c r="V16" s="425"/>
      <c r="W16" s="361"/>
      <c r="X16" s="425"/>
      <c r="Y16" s="361"/>
      <c r="Z16" s="362"/>
      <c r="AA16" s="309" t="str">
        <f t="shared" si="0"/>
        <v/>
      </c>
      <c r="AB16" s="310"/>
      <c r="AC16" s="331" t="str">
        <f t="shared" si="1"/>
        <v/>
      </c>
      <c r="AD16" s="458"/>
      <c r="AE16" s="458"/>
    </row>
    <row r="17" spans="1:33" s="5" customFormat="1" ht="22.5" customHeight="1" x14ac:dyDescent="0.2">
      <c r="A17" s="523" t="s">
        <v>79</v>
      </c>
      <c r="B17" s="523"/>
      <c r="C17" s="523"/>
      <c r="D17" s="523"/>
      <c r="E17" s="418"/>
      <c r="F17" s="419"/>
      <c r="G17" s="420"/>
      <c r="H17" s="421"/>
      <c r="I17" s="478"/>
      <c r="J17" s="524"/>
      <c r="K17" s="309" t="str">
        <f>IF(E17="","",E17*G17*I17)</f>
        <v/>
      </c>
      <c r="L17" s="310"/>
      <c r="M17" s="424"/>
      <c r="N17" s="425"/>
      <c r="O17" s="361"/>
      <c r="P17" s="425"/>
      <c r="Q17" s="361"/>
      <c r="R17" s="425"/>
      <c r="S17" s="361"/>
      <c r="T17" s="425"/>
      <c r="U17" s="361"/>
      <c r="V17" s="425"/>
      <c r="W17" s="361"/>
      <c r="X17" s="425"/>
      <c r="Y17" s="361"/>
      <c r="Z17" s="362"/>
      <c r="AA17" s="309" t="str">
        <f t="shared" si="0"/>
        <v/>
      </c>
      <c r="AB17" s="310"/>
      <c r="AC17" s="331" t="str">
        <f t="shared" si="1"/>
        <v/>
      </c>
      <c r="AD17" s="458"/>
      <c r="AE17" s="458"/>
    </row>
    <row r="18" spans="1:33" s="5" customFormat="1" ht="22.5" customHeight="1" x14ac:dyDescent="0.2">
      <c r="A18" s="522" t="s">
        <v>180</v>
      </c>
      <c r="B18" s="522"/>
      <c r="C18" s="522"/>
      <c r="D18" s="522"/>
      <c r="E18" s="499"/>
      <c r="F18" s="500"/>
      <c r="G18" s="500"/>
      <c r="H18" s="500"/>
      <c r="I18" s="500"/>
      <c r="J18" s="500"/>
      <c r="K18" s="309">
        <f>SUM(K13:L17)</f>
        <v>0</v>
      </c>
      <c r="L18" s="310"/>
      <c r="M18" s="309">
        <f>SUM(M13:N17)</f>
        <v>0</v>
      </c>
      <c r="N18" s="376"/>
      <c r="O18" s="338">
        <f>SUM(O13:P17)</f>
        <v>0</v>
      </c>
      <c r="P18" s="376"/>
      <c r="Q18" s="338">
        <f>SUM(Q13:R17)</f>
        <v>0</v>
      </c>
      <c r="R18" s="376"/>
      <c r="S18" s="338">
        <f>SUM(S13:T17)</f>
        <v>0</v>
      </c>
      <c r="T18" s="338"/>
      <c r="U18" s="375">
        <f>SUM(U13:V17)</f>
        <v>0</v>
      </c>
      <c r="V18" s="338"/>
      <c r="W18" s="375">
        <f>SUM(W13:X17)</f>
        <v>0</v>
      </c>
      <c r="X18" s="338"/>
      <c r="Y18" s="375">
        <f>SUM(Y13:Z17)</f>
        <v>0</v>
      </c>
      <c r="Z18" s="310"/>
      <c r="AA18" s="534">
        <f t="shared" si="0"/>
        <v>0</v>
      </c>
      <c r="AB18" s="535"/>
      <c r="AC18" s="536">
        <f t="shared" si="1"/>
        <v>0</v>
      </c>
      <c r="AD18" s="537"/>
      <c r="AE18" s="537"/>
    </row>
    <row r="19" spans="1:33" s="4" customFormat="1" ht="12.75" customHeight="1" x14ac:dyDescent="0.2">
      <c r="A19" s="543" t="s">
        <v>118</v>
      </c>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5"/>
    </row>
    <row r="20" spans="1:33" s="5" customFormat="1" ht="22.5" customHeight="1" x14ac:dyDescent="0.2">
      <c r="A20" s="546" t="s">
        <v>181</v>
      </c>
      <c r="B20" s="547"/>
      <c r="C20" s="547"/>
      <c r="D20" s="548"/>
      <c r="E20" s="529"/>
      <c r="F20" s="530"/>
      <c r="G20" s="554"/>
      <c r="H20" s="554"/>
      <c r="I20" s="538"/>
      <c r="J20" s="539"/>
      <c r="K20" s="328" t="str">
        <f>IF(E20="","",E20*G20*I20)</f>
        <v/>
      </c>
      <c r="L20" s="329"/>
      <c r="M20" s="532" t="s">
        <v>182</v>
      </c>
      <c r="N20" s="533"/>
      <c r="O20" s="531"/>
      <c r="P20" s="531"/>
      <c r="Q20" s="498" t="s">
        <v>120</v>
      </c>
      <c r="R20" s="498"/>
      <c r="S20" s="498" t="s">
        <v>120</v>
      </c>
      <c r="T20" s="498"/>
      <c r="U20" s="498" t="s">
        <v>120</v>
      </c>
      <c r="V20" s="498"/>
      <c r="W20" s="498" t="s">
        <v>120</v>
      </c>
      <c r="X20" s="498"/>
      <c r="Y20" s="498" t="s">
        <v>120</v>
      </c>
      <c r="Z20" s="498"/>
      <c r="AA20" s="328" t="str">
        <f>IF(K20="","",SUM(M20:Z20))</f>
        <v/>
      </c>
      <c r="AB20" s="329"/>
      <c r="AC20" s="331" t="str">
        <f>IF(K20="","",K20-AA20)</f>
        <v/>
      </c>
      <c r="AD20" s="458"/>
      <c r="AE20" s="458"/>
    </row>
    <row r="21" spans="1:33" ht="15" customHeight="1" x14ac:dyDescent="0.2">
      <c r="A21" s="489" t="s">
        <v>122</v>
      </c>
      <c r="B21" s="490"/>
      <c r="C21" s="490"/>
      <c r="D21" s="490"/>
      <c r="E21" s="490"/>
      <c r="F21" s="490"/>
      <c r="G21" s="490"/>
      <c r="H21" s="490"/>
      <c r="I21" s="490"/>
      <c r="J21" s="490"/>
      <c r="K21" s="552" t="str">
        <f>IF(K20="","",IF(M20&lt;=(0.1*M18),"No","Yes; please revise."))</f>
        <v/>
      </c>
      <c r="L21" s="552"/>
      <c r="M21" s="552"/>
      <c r="N21" s="552"/>
      <c r="O21" s="552"/>
      <c r="P21" s="552"/>
      <c r="Q21" s="552"/>
      <c r="R21" s="552"/>
      <c r="S21" s="552"/>
      <c r="T21" s="552"/>
      <c r="U21" s="552"/>
      <c r="V21" s="552"/>
      <c r="W21" s="552"/>
      <c r="X21" s="552"/>
      <c r="Y21" s="552"/>
      <c r="Z21" s="552"/>
      <c r="AA21" s="552"/>
      <c r="AB21" s="552"/>
      <c r="AC21" s="552"/>
      <c r="AD21" s="552"/>
      <c r="AE21" s="553"/>
    </row>
    <row r="22" spans="1:33" s="4" customFormat="1" ht="12.75" customHeight="1" x14ac:dyDescent="0.2">
      <c r="A22" s="543" t="s">
        <v>123</v>
      </c>
      <c r="B22" s="54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5"/>
    </row>
    <row r="23" spans="1:33" ht="30.75" customHeight="1" thickBot="1" x14ac:dyDescent="0.25">
      <c r="A23" s="549" t="s">
        <v>183</v>
      </c>
      <c r="B23" s="550"/>
      <c r="C23" s="550"/>
      <c r="D23" s="551"/>
      <c r="E23" s="450"/>
      <c r="F23" s="451"/>
      <c r="G23" s="451"/>
      <c r="H23" s="451"/>
      <c r="I23" s="451"/>
      <c r="J23" s="451"/>
      <c r="K23" s="345">
        <f>SUM(K18:L22)</f>
        <v>0</v>
      </c>
      <c r="L23" s="346"/>
      <c r="M23" s="375">
        <f>SUM(M18:N22)</f>
        <v>0</v>
      </c>
      <c r="N23" s="338"/>
      <c r="O23" s="375">
        <f>SUM(O18:P22)</f>
        <v>0</v>
      </c>
      <c r="P23" s="338"/>
      <c r="Q23" s="375">
        <f>SUM(Q18:R22)</f>
        <v>0</v>
      </c>
      <c r="R23" s="338"/>
      <c r="S23" s="375">
        <f>SUM(S18:T22)</f>
        <v>0</v>
      </c>
      <c r="T23" s="338"/>
      <c r="U23" s="375">
        <f>SUM(U18:V22)</f>
        <v>0</v>
      </c>
      <c r="V23" s="338"/>
      <c r="W23" s="375">
        <f>SUM(W18:X22)</f>
        <v>0</v>
      </c>
      <c r="X23" s="338"/>
      <c r="Y23" s="375">
        <f>SUM(Y18:Z22)</f>
        <v>0</v>
      </c>
      <c r="Z23" s="338"/>
      <c r="AA23" s="345">
        <f>IF(K23="","",SUM(M23:Z23))</f>
        <v>0</v>
      </c>
      <c r="AB23" s="346"/>
      <c r="AC23" s="507">
        <f>IF(K23="","",K23-AA23)</f>
        <v>0</v>
      </c>
      <c r="AD23" s="508"/>
      <c r="AE23" s="508"/>
    </row>
    <row r="24" spans="1:33" ht="12.75" customHeight="1" x14ac:dyDescent="0.2"/>
    <row r="25" spans="1:33" ht="14.25" customHeight="1" x14ac:dyDescent="0.2">
      <c r="A25" s="66" t="s">
        <v>89</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row>
    <row r="26" spans="1:33" s="4" customFormat="1" ht="27.75" customHeight="1" x14ac:dyDescent="0.2">
      <c r="A26" s="267" t="s">
        <v>284</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0"/>
      <c r="AG26" s="20"/>
    </row>
    <row r="27" spans="1:33" ht="12.75" customHeight="1" x14ac:dyDescent="0.2"/>
    <row r="28" spans="1:33" ht="12.75" customHeight="1" x14ac:dyDescent="0.2"/>
    <row r="29" spans="1:33" ht="12.75" customHeight="1" x14ac:dyDescent="0.2"/>
    <row r="30" spans="1:33" ht="12.75" customHeight="1" x14ac:dyDescent="0.2"/>
    <row r="31" spans="1:33" ht="12.75" customHeight="1" x14ac:dyDescent="0.2"/>
    <row r="32" spans="1:33" ht="12.75" customHeight="1" x14ac:dyDescent="0.2"/>
    <row r="33" ht="12.75" customHeight="1" x14ac:dyDescent="0.2"/>
    <row r="34" ht="12.75" customHeight="1" x14ac:dyDescent="0.2"/>
  </sheetData>
  <sheetProtection algorithmName="SHA-512" hashValue="9WdUpYXd0Oo53CUrANyjlMmhMvgsd835oGZ7TqFbPZA8freHCVvtCnummXTUs1geTNh4GcDX26RpRwL3aRcWCg==" saltValue="FK7bwVkWsPLz2vATbf3sAw==" spinCount="100000" sheet="1" selectLockedCells="1"/>
  <mergeCells count="146">
    <mergeCell ref="A26:AE26"/>
    <mergeCell ref="AA17:AB17"/>
    <mergeCell ref="AC17:AE17"/>
    <mergeCell ref="A19:AE19"/>
    <mergeCell ref="A22:AE22"/>
    <mergeCell ref="A20:D20"/>
    <mergeCell ref="AC23:AE23"/>
    <mergeCell ref="A23:D23"/>
    <mergeCell ref="E23:J23"/>
    <mergeCell ref="K23:L23"/>
    <mergeCell ref="M23:N23"/>
    <mergeCell ref="O23:P23"/>
    <mergeCell ref="Q23:R23"/>
    <mergeCell ref="S23:T23"/>
    <mergeCell ref="U23:V23"/>
    <mergeCell ref="W23:X23"/>
    <mergeCell ref="Y23:Z23"/>
    <mergeCell ref="AA23:AB23"/>
    <mergeCell ref="Y20:Z20"/>
    <mergeCell ref="AA20:AB20"/>
    <mergeCell ref="E18:J18"/>
    <mergeCell ref="A21:J21"/>
    <mergeCell ref="K21:AE21"/>
    <mergeCell ref="G20:H20"/>
    <mergeCell ref="U16:V16"/>
    <mergeCell ref="W16:X16"/>
    <mergeCell ref="Y16:Z16"/>
    <mergeCell ref="AA16:AB16"/>
    <mergeCell ref="AC16:AE16"/>
    <mergeCell ref="Y17:Z17"/>
    <mergeCell ref="K17:L17"/>
    <mergeCell ref="M17:N17"/>
    <mergeCell ref="Z6:AE6"/>
    <mergeCell ref="A12:AE12"/>
    <mergeCell ref="Y13:Z13"/>
    <mergeCell ref="W11:X11"/>
    <mergeCell ref="Y11:Z11"/>
    <mergeCell ref="AA11:AB11"/>
    <mergeCell ref="AC11:AE11"/>
    <mergeCell ref="K11:L11"/>
    <mergeCell ref="M11:N11"/>
    <mergeCell ref="O11:P11"/>
    <mergeCell ref="Q11:R11"/>
    <mergeCell ref="A13:D13"/>
    <mergeCell ref="E13:F13"/>
    <mergeCell ref="G13:H13"/>
    <mergeCell ref="I13:J13"/>
    <mergeCell ref="K13:L13"/>
    <mergeCell ref="I20:J20"/>
    <mergeCell ref="K20:L20"/>
    <mergeCell ref="U20:V20"/>
    <mergeCell ref="W20:X20"/>
    <mergeCell ref="K18:L18"/>
    <mergeCell ref="M18:N18"/>
    <mergeCell ref="O18:P18"/>
    <mergeCell ref="Q18:R18"/>
    <mergeCell ref="S18:T18"/>
    <mergeCell ref="U18:V18"/>
    <mergeCell ref="W18:X18"/>
    <mergeCell ref="Q20:R20"/>
    <mergeCell ref="E20:F20"/>
    <mergeCell ref="AC20:AE20"/>
    <mergeCell ref="O20:P20"/>
    <mergeCell ref="M20:N20"/>
    <mergeCell ref="Y18:Z18"/>
    <mergeCell ref="S14:T14"/>
    <mergeCell ref="U14:V14"/>
    <mergeCell ref="W14:X14"/>
    <mergeCell ref="W17:X17"/>
    <mergeCell ref="O17:P17"/>
    <mergeCell ref="Q17:R17"/>
    <mergeCell ref="S17:T17"/>
    <mergeCell ref="U17:V17"/>
    <mergeCell ref="E17:F17"/>
    <mergeCell ref="G17:H17"/>
    <mergeCell ref="I17:J17"/>
    <mergeCell ref="Y15:Z15"/>
    <mergeCell ref="AA15:AB15"/>
    <mergeCell ref="AC15:AE15"/>
    <mergeCell ref="U15:V15"/>
    <mergeCell ref="W15:X15"/>
    <mergeCell ref="AA18:AB18"/>
    <mergeCell ref="AC18:AE18"/>
    <mergeCell ref="S20:T20"/>
    <mergeCell ref="A14:D14"/>
    <mergeCell ref="E14:F14"/>
    <mergeCell ref="G14:H14"/>
    <mergeCell ref="AA13:AB13"/>
    <mergeCell ref="AC13:AE13"/>
    <mergeCell ref="O13:P13"/>
    <mergeCell ref="Q13:R13"/>
    <mergeCell ref="S13:T13"/>
    <mergeCell ref="U13:V13"/>
    <mergeCell ref="W13:X13"/>
    <mergeCell ref="M13:N13"/>
    <mergeCell ref="Y14:Z14"/>
    <mergeCell ref="AA14:AB14"/>
    <mergeCell ref="AC14:AE14"/>
    <mergeCell ref="I14:J14"/>
    <mergeCell ref="K14:L14"/>
    <mergeCell ref="M14:N14"/>
    <mergeCell ref="O14:P14"/>
    <mergeCell ref="Q14:R14"/>
    <mergeCell ref="G1:AE1"/>
    <mergeCell ref="G3:AE3"/>
    <mergeCell ref="G4:AE4"/>
    <mergeCell ref="G5:AE5"/>
    <mergeCell ref="G7:AE7"/>
    <mergeCell ref="A8:AE8"/>
    <mergeCell ref="A9:D11"/>
    <mergeCell ref="E9:F11"/>
    <mergeCell ref="G9:H11"/>
    <mergeCell ref="I9:J11"/>
    <mergeCell ref="S11:T11"/>
    <mergeCell ref="U11:V11"/>
    <mergeCell ref="Q10:T10"/>
    <mergeCell ref="U10:X10"/>
    <mergeCell ref="Y10:Z10"/>
    <mergeCell ref="K9:L10"/>
    <mergeCell ref="Q9:Z9"/>
    <mergeCell ref="M9:P10"/>
    <mergeCell ref="AA9:AB10"/>
    <mergeCell ref="AC9:AE10"/>
    <mergeCell ref="R6:Y6"/>
    <mergeCell ref="G6:Q6"/>
    <mergeCell ref="G2:AE2"/>
    <mergeCell ref="A18:D18"/>
    <mergeCell ref="Q15:R15"/>
    <mergeCell ref="S15:T15"/>
    <mergeCell ref="A16:D16"/>
    <mergeCell ref="E16:F16"/>
    <mergeCell ref="G16:H16"/>
    <mergeCell ref="I16:J16"/>
    <mergeCell ref="K16:L16"/>
    <mergeCell ref="M16:N16"/>
    <mergeCell ref="O16:P16"/>
    <mergeCell ref="Q16:R16"/>
    <mergeCell ref="S16:T16"/>
    <mergeCell ref="A15:D15"/>
    <mergeCell ref="E15:F15"/>
    <mergeCell ref="G15:H15"/>
    <mergeCell ref="I15:J15"/>
    <mergeCell ref="K15:L15"/>
    <mergeCell ref="M15:N15"/>
    <mergeCell ref="O15:P15"/>
    <mergeCell ref="A17:D17"/>
  </mergeCells>
  <conditionalFormatting sqref="K21:AE21">
    <cfRule type="containsText" dxfId="32" priority="1" operator="containsText" text="Yes; please revise.">
      <formula>NOT(ISERROR(SEARCH("Yes; please revise.",K21)))</formula>
    </cfRule>
  </conditionalFormatting>
  <printOptions horizontalCentered="1"/>
  <pageMargins left="0.25" right="0.25" top="0.25" bottom="0.5" header="0.25" footer="0.25"/>
  <pageSetup scale="82" orientation="landscape" r:id="rId1"/>
  <headerFooter>
    <oddFooter>&amp;LAppendix D (Required Forms)
Form D24.1 (Proposed Budget)&amp;RPage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30"/>
  <sheetViews>
    <sheetView zoomScaleNormal="100" workbookViewId="0">
      <selection activeCell="A13" sqref="A13:F13"/>
    </sheetView>
  </sheetViews>
  <sheetFormatPr defaultColWidth="9.140625" defaultRowHeight="12.75" x14ac:dyDescent="0.2"/>
  <cols>
    <col min="1" max="2" width="3.7109375" style="45" customWidth="1"/>
    <col min="3" max="4" width="4.28515625" style="45" customWidth="1"/>
    <col min="5" max="5" width="7.7109375" style="45" customWidth="1"/>
    <col min="6" max="6" width="4.140625" style="45" customWidth="1"/>
    <col min="7" max="7" width="4.42578125" style="45" customWidth="1"/>
    <col min="8" max="12" width="4.28515625" style="45" customWidth="1"/>
    <col min="13" max="14" width="5.28515625" style="45" customWidth="1"/>
    <col min="15" max="16" width="4.85546875" style="45" customWidth="1"/>
    <col min="17" max="26" width="4.7109375" style="45" customWidth="1"/>
    <col min="27" max="28" width="5.28515625" style="45" customWidth="1"/>
    <col min="29" max="30" width="4.7109375" style="45" customWidth="1"/>
    <col min="31" max="83" width="3.7109375" style="45" customWidth="1"/>
    <col min="84" max="16384" width="9.140625" style="45"/>
  </cols>
  <sheetData>
    <row r="1" spans="1:49" ht="21.95" customHeight="1" x14ac:dyDescent="0.2">
      <c r="A1" s="43" t="str">
        <f>T('Cover Page'!A4)</f>
        <v>Program Services:</v>
      </c>
      <c r="B1" s="44"/>
      <c r="C1" s="44"/>
      <c r="D1" s="44"/>
      <c r="E1" s="44"/>
      <c r="G1" s="53"/>
      <c r="H1" s="207" t="str">
        <f>T('Cover Page'!G4:AK4)</f>
        <v>CONGREGATE MEAL SERVICES</v>
      </c>
      <c r="I1" s="207"/>
      <c r="J1" s="207"/>
      <c r="K1" s="207"/>
      <c r="L1" s="207"/>
      <c r="M1" s="207"/>
      <c r="N1" s="207"/>
      <c r="O1" s="207"/>
      <c r="P1" s="207"/>
      <c r="Q1" s="207"/>
      <c r="R1" s="207"/>
      <c r="S1" s="207"/>
      <c r="T1" s="207"/>
      <c r="U1" s="207"/>
      <c r="V1" s="207"/>
      <c r="W1" s="207"/>
      <c r="X1" s="207"/>
      <c r="Y1" s="207"/>
      <c r="Z1" s="207"/>
      <c r="AA1" s="207"/>
      <c r="AB1" s="207"/>
      <c r="AC1" s="207"/>
      <c r="AD1" s="207"/>
    </row>
    <row r="2" spans="1:49" s="16" customFormat="1" ht="19.5" customHeight="1" x14ac:dyDescent="0.2">
      <c r="A2" s="43" t="s">
        <v>14</v>
      </c>
      <c r="B2" s="109"/>
      <c r="C2" s="109"/>
      <c r="D2" s="109"/>
      <c r="E2" s="109"/>
      <c r="G2" s="103"/>
      <c r="H2" s="213" t="str">
        <f>T('Cover Page'!G5:AK5)</f>
        <v>Older Americans Act (OAA) Title III C-1</v>
      </c>
      <c r="I2" s="213"/>
      <c r="J2" s="213"/>
      <c r="K2" s="213"/>
      <c r="L2" s="213"/>
      <c r="M2" s="213"/>
      <c r="N2" s="213"/>
      <c r="O2" s="213"/>
      <c r="P2" s="213"/>
      <c r="Q2" s="213"/>
      <c r="R2" s="213"/>
      <c r="S2" s="213"/>
      <c r="T2" s="213"/>
      <c r="U2" s="213"/>
      <c r="V2" s="213"/>
      <c r="W2" s="213"/>
      <c r="X2" s="213"/>
      <c r="Y2" s="213"/>
      <c r="Z2" s="213"/>
      <c r="AA2" s="213"/>
      <c r="AB2" s="213"/>
      <c r="AC2" s="213"/>
      <c r="AD2" s="213"/>
      <c r="AU2" s="41"/>
      <c r="AV2" s="41"/>
      <c r="AW2" s="40"/>
    </row>
    <row r="3" spans="1:49" ht="21.95" customHeight="1" x14ac:dyDescent="0.2">
      <c r="A3" s="43" t="str">
        <f>T('Cover Page'!A6)</f>
        <v>Fiscal Year:</v>
      </c>
      <c r="B3" s="44"/>
      <c r="C3" s="44"/>
      <c r="D3" s="44"/>
      <c r="G3" s="54"/>
      <c r="H3" s="289" t="str">
        <f>T('Cover Page'!G6:AK6)</f>
        <v>2022-2023</v>
      </c>
      <c r="I3" s="289"/>
      <c r="J3" s="289"/>
      <c r="K3" s="289"/>
      <c r="L3" s="289"/>
      <c r="M3" s="289"/>
      <c r="N3" s="289"/>
      <c r="O3" s="289"/>
      <c r="P3" s="289"/>
      <c r="Q3" s="289"/>
      <c r="R3" s="289"/>
      <c r="S3" s="289"/>
      <c r="T3" s="289"/>
      <c r="U3" s="289"/>
      <c r="V3" s="289"/>
      <c r="W3" s="289"/>
      <c r="X3" s="289"/>
      <c r="Y3" s="289"/>
      <c r="Z3" s="289"/>
      <c r="AA3" s="289"/>
      <c r="AB3" s="289"/>
      <c r="AC3" s="289"/>
      <c r="AD3" s="289"/>
      <c r="AU3" s="61"/>
      <c r="AV3" s="61"/>
    </row>
    <row r="4" spans="1:49" s="13" customFormat="1" ht="19.5" customHeight="1" x14ac:dyDescent="0.2">
      <c r="A4" s="43" t="str">
        <f>T('Cover Page'!A7)</f>
        <v>Los Angeles County Region:</v>
      </c>
      <c r="B4" s="14"/>
      <c r="C4" s="14"/>
      <c r="D4" s="14"/>
      <c r="E4" s="14"/>
      <c r="G4" s="54"/>
      <c r="H4" s="289" t="str">
        <f>T('Cover Page'!G7:AK7)</f>
        <v>[Select Region]</v>
      </c>
      <c r="I4" s="289"/>
      <c r="J4" s="289"/>
      <c r="K4" s="289"/>
      <c r="L4" s="289"/>
      <c r="M4" s="289"/>
      <c r="N4" s="289"/>
      <c r="O4" s="289"/>
      <c r="P4" s="289"/>
      <c r="Q4" s="289"/>
      <c r="R4" s="289"/>
      <c r="S4" s="289"/>
      <c r="T4" s="289"/>
      <c r="U4" s="289"/>
      <c r="V4" s="289"/>
      <c r="W4" s="289"/>
      <c r="X4" s="289"/>
      <c r="Y4" s="289"/>
      <c r="Z4" s="289"/>
      <c r="AA4" s="289"/>
      <c r="AB4" s="289"/>
      <c r="AC4" s="289"/>
      <c r="AD4" s="289"/>
      <c r="AU4" s="93" t="s">
        <v>23</v>
      </c>
      <c r="AV4" s="93" t="s">
        <v>34</v>
      </c>
    </row>
    <row r="5" spans="1:49" s="16" customFormat="1" ht="21.95" hidden="1" customHeight="1" x14ac:dyDescent="0.2">
      <c r="A5" s="43" t="str">
        <f>T('Cover Page'!A8)</f>
        <v>Contract Number:</v>
      </c>
      <c r="B5" s="15"/>
      <c r="C5" s="15"/>
      <c r="D5" s="15"/>
      <c r="G5" s="54"/>
      <c r="H5" s="289" t="str">
        <f>T('Cover Page'!G8:AK8)</f>
        <v>[Enter Contract Number]</v>
      </c>
      <c r="I5" s="289"/>
      <c r="J5" s="289"/>
      <c r="K5" s="289"/>
      <c r="L5" s="289"/>
      <c r="M5" s="289"/>
      <c r="N5" s="289"/>
      <c r="O5" s="289"/>
      <c r="P5" s="289"/>
      <c r="Q5" s="289"/>
      <c r="R5" s="289"/>
      <c r="S5" s="289"/>
      <c r="T5" s="289"/>
      <c r="U5" s="289"/>
      <c r="V5" s="289"/>
      <c r="W5" s="289"/>
      <c r="X5" s="289"/>
      <c r="Y5" s="289"/>
      <c r="Z5" s="289"/>
      <c r="AA5" s="289"/>
      <c r="AB5" s="289"/>
      <c r="AC5" s="289"/>
      <c r="AD5" s="289"/>
      <c r="AU5" s="40"/>
      <c r="AV5" s="40"/>
    </row>
    <row r="6" spans="1:49" s="16" customFormat="1" ht="21.95" hidden="1" customHeight="1" x14ac:dyDescent="0.2">
      <c r="A6" s="43" t="str">
        <f>T('Cover Page'!A9)</f>
        <v>Amendment Number:</v>
      </c>
      <c r="B6" s="15"/>
      <c r="C6" s="15"/>
      <c r="D6" s="15"/>
      <c r="G6" s="55"/>
      <c r="H6" s="152" t="str">
        <f>T('Cover Page'!G9:S9)</f>
        <v>Select Number</v>
      </c>
      <c r="I6" s="152"/>
      <c r="J6" s="152"/>
      <c r="K6" s="152"/>
      <c r="L6" s="152"/>
      <c r="M6" s="152"/>
      <c r="N6" s="152"/>
      <c r="O6" s="152"/>
      <c r="P6" s="152"/>
      <c r="Q6" s="152"/>
      <c r="R6" s="401" t="str">
        <f>T('Cover Page'!T9:Y9)</f>
        <v>Modification Number:</v>
      </c>
      <c r="S6" s="401"/>
      <c r="T6" s="401"/>
      <c r="U6" s="401"/>
      <c r="V6" s="401"/>
      <c r="W6" s="401"/>
      <c r="X6" s="401"/>
      <c r="Y6" s="151" t="str">
        <f>T('Cover Page'!Z9:AK9)</f>
        <v>Select Number</v>
      </c>
      <c r="Z6" s="151"/>
      <c r="AA6" s="151"/>
      <c r="AB6" s="151"/>
      <c r="AC6" s="151"/>
      <c r="AD6" s="151"/>
      <c r="AQ6" s="18"/>
      <c r="AS6" s="19" t="s">
        <v>93</v>
      </c>
      <c r="AU6" s="40"/>
      <c r="AV6" s="40"/>
    </row>
    <row r="7" spans="1:49" ht="21.95" customHeight="1" x14ac:dyDescent="0.2">
      <c r="A7" s="43" t="str">
        <f>T('Cover Page'!A10)</f>
        <v>Proposer's Legal Name:</v>
      </c>
      <c r="B7" s="47"/>
      <c r="C7" s="47"/>
      <c r="D7" s="47"/>
      <c r="E7" s="47"/>
      <c r="G7" s="56"/>
      <c r="H7" s="211" t="str">
        <f>T('Cover Page'!G10:AK10)</f>
        <v>[Enter Legal Name]</v>
      </c>
      <c r="I7" s="211"/>
      <c r="J7" s="211"/>
      <c r="K7" s="211"/>
      <c r="L7" s="211"/>
      <c r="M7" s="211"/>
      <c r="N7" s="211"/>
      <c r="O7" s="211"/>
      <c r="P7" s="211"/>
      <c r="Q7" s="211"/>
      <c r="R7" s="211"/>
      <c r="S7" s="211"/>
      <c r="T7" s="211"/>
      <c r="U7" s="211"/>
      <c r="V7" s="211"/>
      <c r="W7" s="211"/>
      <c r="X7" s="211"/>
      <c r="Y7" s="211"/>
      <c r="Z7" s="211"/>
      <c r="AA7" s="211"/>
      <c r="AB7" s="211"/>
      <c r="AC7" s="211"/>
      <c r="AD7" s="211"/>
      <c r="AU7" s="61"/>
      <c r="AV7" s="61"/>
    </row>
    <row r="8" spans="1:49" s="16" customFormat="1" ht="25.5" customHeight="1" thickBot="1" x14ac:dyDescent="0.25">
      <c r="A8" s="212" t="s">
        <v>184</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row>
    <row r="9" spans="1:49" s="48" customFormat="1" ht="42" customHeight="1" x14ac:dyDescent="0.15">
      <c r="A9" s="291" t="s">
        <v>185</v>
      </c>
      <c r="B9" s="402"/>
      <c r="C9" s="402"/>
      <c r="D9" s="402"/>
      <c r="E9" s="402"/>
      <c r="F9" s="223"/>
      <c r="G9" s="214" t="s">
        <v>186</v>
      </c>
      <c r="H9" s="214"/>
      <c r="I9" s="214" t="s">
        <v>159</v>
      </c>
      <c r="J9" s="214"/>
      <c r="K9" s="214" t="s">
        <v>98</v>
      </c>
      <c r="L9" s="407"/>
      <c r="M9" s="218" t="s">
        <v>99</v>
      </c>
      <c r="N9" s="219"/>
      <c r="O9" s="222" t="s">
        <v>279</v>
      </c>
      <c r="P9" s="223"/>
      <c r="Q9" s="407" t="s">
        <v>100</v>
      </c>
      <c r="R9" s="298"/>
      <c r="S9" s="298"/>
      <c r="T9" s="298"/>
      <c r="U9" s="298"/>
      <c r="V9" s="298"/>
      <c r="W9" s="298"/>
      <c r="X9" s="298"/>
      <c r="Y9" s="298"/>
      <c r="Z9" s="299"/>
      <c r="AA9" s="555" t="s">
        <v>150</v>
      </c>
      <c r="AB9" s="556"/>
      <c r="AC9" s="559" t="s">
        <v>102</v>
      </c>
      <c r="AD9" s="560"/>
    </row>
    <row r="10" spans="1:49" s="48" customFormat="1" ht="33.75" customHeight="1" x14ac:dyDescent="0.15">
      <c r="A10" s="293"/>
      <c r="B10" s="403"/>
      <c r="C10" s="403"/>
      <c r="D10" s="403"/>
      <c r="E10" s="403"/>
      <c r="F10" s="229"/>
      <c r="G10" s="214"/>
      <c r="H10" s="214"/>
      <c r="I10" s="214"/>
      <c r="J10" s="214"/>
      <c r="K10" s="214"/>
      <c r="L10" s="407"/>
      <c r="M10" s="220"/>
      <c r="N10" s="221"/>
      <c r="O10" s="224"/>
      <c r="P10" s="225"/>
      <c r="Q10" s="214" t="s">
        <v>103</v>
      </c>
      <c r="R10" s="214"/>
      <c r="S10" s="214"/>
      <c r="T10" s="214"/>
      <c r="U10" s="214" t="s">
        <v>104</v>
      </c>
      <c r="V10" s="214"/>
      <c r="W10" s="214"/>
      <c r="X10" s="214"/>
      <c r="Y10" s="217" t="s">
        <v>187</v>
      </c>
      <c r="Z10" s="230"/>
      <c r="AA10" s="557"/>
      <c r="AB10" s="558"/>
      <c r="AC10" s="557"/>
      <c r="AD10" s="561"/>
    </row>
    <row r="11" spans="1:49" s="48" customFormat="1" ht="36" customHeight="1" x14ac:dyDescent="0.15">
      <c r="A11" s="404"/>
      <c r="B11" s="405"/>
      <c r="C11" s="405"/>
      <c r="D11" s="405"/>
      <c r="E11" s="405"/>
      <c r="F11" s="225"/>
      <c r="G11" s="214"/>
      <c r="H11" s="214"/>
      <c r="I11" s="214"/>
      <c r="J11" s="214"/>
      <c r="K11" s="215"/>
      <c r="L11" s="407"/>
      <c r="M11" s="224" t="s">
        <v>106</v>
      </c>
      <c r="N11" s="232"/>
      <c r="O11" s="411" t="s">
        <v>173</v>
      </c>
      <c r="P11" s="409"/>
      <c r="Q11" s="214" t="s">
        <v>72</v>
      </c>
      <c r="R11" s="215"/>
      <c r="S11" s="214" t="s">
        <v>73</v>
      </c>
      <c r="T11" s="215"/>
      <c r="U11" s="214" t="s">
        <v>72</v>
      </c>
      <c r="V11" s="215"/>
      <c r="W11" s="214" t="s">
        <v>73</v>
      </c>
      <c r="X11" s="215"/>
      <c r="Y11" s="217" t="s">
        <v>72</v>
      </c>
      <c r="Z11" s="230"/>
      <c r="AA11" s="562" t="s">
        <v>107</v>
      </c>
      <c r="AB11" s="563"/>
      <c r="AC11" s="562" t="s">
        <v>108</v>
      </c>
      <c r="AD11" s="564"/>
    </row>
    <row r="12" spans="1:49" s="50" customFormat="1" ht="12.75" customHeight="1" x14ac:dyDescent="0.2">
      <c r="A12" s="233" t="s">
        <v>109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row>
    <row r="13" spans="1:49" ht="27" customHeight="1" x14ac:dyDescent="0.2">
      <c r="A13" s="415" t="s">
        <v>160</v>
      </c>
      <c r="B13" s="416"/>
      <c r="C13" s="416"/>
      <c r="D13" s="416"/>
      <c r="E13" s="416"/>
      <c r="F13" s="417"/>
      <c r="G13" s="565"/>
      <c r="H13" s="566"/>
      <c r="I13" s="307"/>
      <c r="J13" s="567"/>
      <c r="K13" s="568"/>
      <c r="L13" s="569"/>
      <c r="M13" s="309" t="str">
        <f t="shared" ref="M13:M20" si="0">IF(G13="","",G13*I13*K13)</f>
        <v/>
      </c>
      <c r="N13" s="310"/>
      <c r="O13" s="351"/>
      <c r="P13" s="311"/>
      <c r="Q13" s="311"/>
      <c r="R13" s="311"/>
      <c r="S13" s="311"/>
      <c r="T13" s="311"/>
      <c r="U13" s="311"/>
      <c r="V13" s="311"/>
      <c r="W13" s="311"/>
      <c r="X13" s="311"/>
      <c r="Y13" s="311"/>
      <c r="Z13" s="359"/>
      <c r="AA13" s="309" t="str">
        <f t="shared" ref="AA13:AA21" si="1">IF(M13="","",SUM(O13:Z13))</f>
        <v/>
      </c>
      <c r="AB13" s="310"/>
      <c r="AC13" s="312" t="str">
        <f>IF(M13="","",(M13-AA13))</f>
        <v/>
      </c>
      <c r="AD13" s="313"/>
    </row>
    <row r="14" spans="1:49" ht="27" customHeight="1" x14ac:dyDescent="0.2">
      <c r="A14" s="415" t="s">
        <v>160</v>
      </c>
      <c r="B14" s="416"/>
      <c r="C14" s="416"/>
      <c r="D14" s="416"/>
      <c r="E14" s="416"/>
      <c r="F14" s="417"/>
      <c r="G14" s="565"/>
      <c r="H14" s="566"/>
      <c r="I14" s="307"/>
      <c r="J14" s="567"/>
      <c r="K14" s="307"/>
      <c r="L14" s="308"/>
      <c r="M14" s="309" t="str">
        <f t="shared" si="0"/>
        <v/>
      </c>
      <c r="N14" s="310"/>
      <c r="O14" s="358"/>
      <c r="P14" s="351"/>
      <c r="Q14" s="359"/>
      <c r="R14" s="351"/>
      <c r="S14" s="359"/>
      <c r="T14" s="351"/>
      <c r="U14" s="359"/>
      <c r="V14" s="351"/>
      <c r="W14" s="359"/>
      <c r="X14" s="351"/>
      <c r="Y14" s="359"/>
      <c r="Z14" s="570"/>
      <c r="AA14" s="309" t="str">
        <f t="shared" si="1"/>
        <v/>
      </c>
      <c r="AB14" s="310"/>
      <c r="AC14" s="312" t="str">
        <f t="shared" ref="AC14:AC23" si="2">IF(M14="","",(M14-AA14))</f>
        <v/>
      </c>
      <c r="AD14" s="313"/>
    </row>
    <row r="15" spans="1:49" ht="27" customHeight="1" x14ac:dyDescent="0.2">
      <c r="A15" s="415" t="s">
        <v>160</v>
      </c>
      <c r="B15" s="416"/>
      <c r="C15" s="416"/>
      <c r="D15" s="416"/>
      <c r="E15" s="416"/>
      <c r="F15" s="417"/>
      <c r="G15" s="565"/>
      <c r="H15" s="566"/>
      <c r="I15" s="307"/>
      <c r="J15" s="567"/>
      <c r="K15" s="307"/>
      <c r="L15" s="308"/>
      <c r="M15" s="309" t="str">
        <f t="shared" si="0"/>
        <v/>
      </c>
      <c r="N15" s="310"/>
      <c r="O15" s="358"/>
      <c r="P15" s="351"/>
      <c r="Q15" s="359"/>
      <c r="R15" s="351"/>
      <c r="S15" s="359"/>
      <c r="T15" s="351"/>
      <c r="U15" s="359"/>
      <c r="V15" s="351"/>
      <c r="W15" s="359"/>
      <c r="X15" s="351"/>
      <c r="Y15" s="359"/>
      <c r="Z15" s="570"/>
      <c r="AA15" s="309" t="str">
        <f t="shared" si="1"/>
        <v/>
      </c>
      <c r="AB15" s="310"/>
      <c r="AC15" s="312" t="str">
        <f t="shared" si="2"/>
        <v/>
      </c>
      <c r="AD15" s="313"/>
    </row>
    <row r="16" spans="1:49" ht="27" customHeight="1" x14ac:dyDescent="0.2">
      <c r="A16" s="415" t="s">
        <v>160</v>
      </c>
      <c r="B16" s="416"/>
      <c r="C16" s="416"/>
      <c r="D16" s="416"/>
      <c r="E16" s="416"/>
      <c r="F16" s="417"/>
      <c r="G16" s="565"/>
      <c r="H16" s="566"/>
      <c r="I16" s="307"/>
      <c r="J16" s="567"/>
      <c r="K16" s="307"/>
      <c r="L16" s="308"/>
      <c r="M16" s="309" t="str">
        <f t="shared" si="0"/>
        <v/>
      </c>
      <c r="N16" s="310"/>
      <c r="O16" s="358"/>
      <c r="P16" s="351"/>
      <c r="Q16" s="359"/>
      <c r="R16" s="351"/>
      <c r="S16" s="359"/>
      <c r="T16" s="351"/>
      <c r="U16" s="359"/>
      <c r="V16" s="351"/>
      <c r="W16" s="359"/>
      <c r="X16" s="351"/>
      <c r="Y16" s="359"/>
      <c r="Z16" s="570"/>
      <c r="AA16" s="309" t="str">
        <f t="shared" si="1"/>
        <v/>
      </c>
      <c r="AB16" s="310"/>
      <c r="AC16" s="312" t="str">
        <f t="shared" si="2"/>
        <v/>
      </c>
      <c r="AD16" s="313"/>
    </row>
    <row r="17" spans="1:33" ht="27" customHeight="1" x14ac:dyDescent="0.2">
      <c r="A17" s="415" t="s">
        <v>160</v>
      </c>
      <c r="B17" s="416"/>
      <c r="C17" s="416"/>
      <c r="D17" s="416"/>
      <c r="E17" s="416"/>
      <c r="F17" s="417"/>
      <c r="G17" s="565"/>
      <c r="H17" s="566"/>
      <c r="I17" s="307"/>
      <c r="J17" s="567"/>
      <c r="K17" s="307"/>
      <c r="L17" s="308"/>
      <c r="M17" s="309" t="str">
        <f t="shared" si="0"/>
        <v/>
      </c>
      <c r="N17" s="310"/>
      <c r="O17" s="358"/>
      <c r="P17" s="351"/>
      <c r="Q17" s="359"/>
      <c r="R17" s="351"/>
      <c r="S17" s="359"/>
      <c r="T17" s="351"/>
      <c r="U17" s="359"/>
      <c r="V17" s="351"/>
      <c r="W17" s="359"/>
      <c r="X17" s="351"/>
      <c r="Y17" s="359"/>
      <c r="Z17" s="570"/>
      <c r="AA17" s="309" t="str">
        <f t="shared" si="1"/>
        <v/>
      </c>
      <c r="AB17" s="310"/>
      <c r="AC17" s="312" t="str">
        <f t="shared" si="2"/>
        <v/>
      </c>
      <c r="AD17" s="313"/>
    </row>
    <row r="18" spans="1:33" ht="27" customHeight="1" x14ac:dyDescent="0.2">
      <c r="A18" s="415" t="s">
        <v>160</v>
      </c>
      <c r="B18" s="416"/>
      <c r="C18" s="416"/>
      <c r="D18" s="416"/>
      <c r="E18" s="416"/>
      <c r="F18" s="417"/>
      <c r="G18" s="565"/>
      <c r="H18" s="566"/>
      <c r="I18" s="307"/>
      <c r="J18" s="567"/>
      <c r="K18" s="307"/>
      <c r="L18" s="308"/>
      <c r="M18" s="309" t="str">
        <f t="shared" si="0"/>
        <v/>
      </c>
      <c r="N18" s="310"/>
      <c r="O18" s="358"/>
      <c r="P18" s="351"/>
      <c r="Q18" s="359"/>
      <c r="R18" s="351"/>
      <c r="S18" s="359"/>
      <c r="T18" s="351"/>
      <c r="U18" s="359"/>
      <c r="V18" s="351"/>
      <c r="W18" s="359"/>
      <c r="X18" s="351"/>
      <c r="Y18" s="359"/>
      <c r="Z18" s="570"/>
      <c r="AA18" s="309" t="str">
        <f t="shared" si="1"/>
        <v/>
      </c>
      <c r="AB18" s="310"/>
      <c r="AC18" s="312" t="str">
        <f t="shared" si="2"/>
        <v/>
      </c>
      <c r="AD18" s="313"/>
    </row>
    <row r="19" spans="1:33" ht="27" customHeight="1" x14ac:dyDescent="0.2">
      <c r="A19" s="415" t="s">
        <v>160</v>
      </c>
      <c r="B19" s="416"/>
      <c r="C19" s="416"/>
      <c r="D19" s="416"/>
      <c r="E19" s="416"/>
      <c r="F19" s="417"/>
      <c r="G19" s="565"/>
      <c r="H19" s="566"/>
      <c r="I19" s="307"/>
      <c r="J19" s="567"/>
      <c r="K19" s="307"/>
      <c r="L19" s="308"/>
      <c r="M19" s="309" t="str">
        <f t="shared" si="0"/>
        <v/>
      </c>
      <c r="N19" s="310"/>
      <c r="O19" s="358"/>
      <c r="P19" s="351"/>
      <c r="Q19" s="359"/>
      <c r="R19" s="351"/>
      <c r="S19" s="359"/>
      <c r="T19" s="351"/>
      <c r="U19" s="359"/>
      <c r="V19" s="351"/>
      <c r="W19" s="359"/>
      <c r="X19" s="351"/>
      <c r="Y19" s="359"/>
      <c r="Z19" s="570"/>
      <c r="AA19" s="309" t="str">
        <f t="shared" si="1"/>
        <v/>
      </c>
      <c r="AB19" s="310"/>
      <c r="AC19" s="312" t="str">
        <f t="shared" si="2"/>
        <v/>
      </c>
      <c r="AD19" s="313"/>
    </row>
    <row r="20" spans="1:33" ht="27" customHeight="1" x14ac:dyDescent="0.2">
      <c r="A20" s="415" t="s">
        <v>160</v>
      </c>
      <c r="B20" s="416"/>
      <c r="C20" s="416"/>
      <c r="D20" s="416"/>
      <c r="E20" s="416"/>
      <c r="F20" s="417"/>
      <c r="G20" s="565"/>
      <c r="H20" s="566"/>
      <c r="I20" s="307"/>
      <c r="J20" s="567"/>
      <c r="K20" s="307"/>
      <c r="L20" s="308"/>
      <c r="M20" s="309" t="str">
        <f t="shared" si="0"/>
        <v/>
      </c>
      <c r="N20" s="310"/>
      <c r="O20" s="358"/>
      <c r="P20" s="351"/>
      <c r="Q20" s="359"/>
      <c r="R20" s="351"/>
      <c r="S20" s="359"/>
      <c r="T20" s="351"/>
      <c r="U20" s="359"/>
      <c r="V20" s="351"/>
      <c r="W20" s="359"/>
      <c r="X20" s="351"/>
      <c r="Y20" s="359"/>
      <c r="Z20" s="570"/>
      <c r="AA20" s="309" t="str">
        <f t="shared" si="1"/>
        <v/>
      </c>
      <c r="AB20" s="310"/>
      <c r="AC20" s="312" t="str">
        <f t="shared" si="2"/>
        <v/>
      </c>
      <c r="AD20" s="313"/>
    </row>
    <row r="21" spans="1:33" s="48" customFormat="1" ht="22.5" customHeight="1" x14ac:dyDescent="0.2">
      <c r="A21" s="571" t="s">
        <v>188</v>
      </c>
      <c r="B21" s="572"/>
      <c r="C21" s="572"/>
      <c r="D21" s="572"/>
      <c r="E21" s="572"/>
      <c r="F21" s="573"/>
      <c r="G21" s="574"/>
      <c r="H21" s="575"/>
      <c r="I21" s="575"/>
      <c r="J21" s="575"/>
      <c r="K21" s="575"/>
      <c r="L21" s="576"/>
      <c r="M21" s="309">
        <f>SUM(M13:N20)</f>
        <v>0</v>
      </c>
      <c r="N21" s="310"/>
      <c r="O21" s="365">
        <f>SUM(O13:P20)</f>
        <v>0</v>
      </c>
      <c r="P21" s="375"/>
      <c r="Q21" s="376">
        <f>SUM(Q13:R20)</f>
        <v>0</v>
      </c>
      <c r="R21" s="375"/>
      <c r="S21" s="376">
        <f>SUM(S13:T20)</f>
        <v>0</v>
      </c>
      <c r="T21" s="375"/>
      <c r="U21" s="376">
        <f>SUM(U13:V20)</f>
        <v>0</v>
      </c>
      <c r="V21" s="375"/>
      <c r="W21" s="376">
        <f>SUM(W13:X20)</f>
        <v>0</v>
      </c>
      <c r="X21" s="375"/>
      <c r="Y21" s="376">
        <f>SUM(Y13:Z20)</f>
        <v>0</v>
      </c>
      <c r="Z21" s="375"/>
      <c r="AA21" s="534">
        <f t="shared" si="1"/>
        <v>0</v>
      </c>
      <c r="AB21" s="535"/>
      <c r="AC21" s="536">
        <f>IF(M21="","",M21-AA21)</f>
        <v>0</v>
      </c>
      <c r="AD21" s="537"/>
    </row>
    <row r="22" spans="1:33" s="50" customFormat="1" ht="12.75" customHeight="1" x14ac:dyDescent="0.2">
      <c r="A22" s="300" t="s">
        <v>118</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2"/>
    </row>
    <row r="23" spans="1:33" ht="23.25" customHeight="1" x14ac:dyDescent="0.2">
      <c r="A23" s="320" t="s">
        <v>189</v>
      </c>
      <c r="B23" s="320"/>
      <c r="C23" s="320"/>
      <c r="D23" s="320"/>
      <c r="E23" s="320"/>
      <c r="F23" s="320"/>
      <c r="G23" s="578"/>
      <c r="H23" s="578"/>
      <c r="I23" s="579"/>
      <c r="J23" s="579"/>
      <c r="K23" s="579"/>
      <c r="L23" s="580"/>
      <c r="M23" s="328" t="str">
        <f>IF(G23="","",G23*I23*K23)</f>
        <v/>
      </c>
      <c r="N23" s="329"/>
      <c r="O23" s="388" t="s">
        <v>156</v>
      </c>
      <c r="P23" s="389"/>
      <c r="Q23" s="577" t="s">
        <v>120</v>
      </c>
      <c r="R23" s="577"/>
      <c r="S23" s="577" t="s">
        <v>120</v>
      </c>
      <c r="T23" s="577"/>
      <c r="U23" s="577" t="s">
        <v>120</v>
      </c>
      <c r="V23" s="577"/>
      <c r="W23" s="577" t="s">
        <v>120</v>
      </c>
      <c r="X23" s="577"/>
      <c r="Y23" s="577" t="s">
        <v>120</v>
      </c>
      <c r="Z23" s="577"/>
      <c r="AA23" s="328" t="str">
        <f>IF(M23="","",SUM(O23:Z23))</f>
        <v/>
      </c>
      <c r="AB23" s="329"/>
      <c r="AC23" s="312" t="str">
        <f t="shared" si="2"/>
        <v/>
      </c>
      <c r="AD23" s="313"/>
    </row>
    <row r="24" spans="1:33" ht="15" customHeight="1" x14ac:dyDescent="0.2">
      <c r="A24" s="377" t="s">
        <v>122</v>
      </c>
      <c r="B24" s="378"/>
      <c r="C24" s="378"/>
      <c r="D24" s="378"/>
      <c r="E24" s="378"/>
      <c r="F24" s="378"/>
      <c r="G24" s="378"/>
      <c r="H24" s="378"/>
      <c r="I24" s="378"/>
      <c r="J24" s="378"/>
      <c r="K24" s="378"/>
      <c r="L24" s="378"/>
      <c r="M24" s="394" t="str">
        <f>IF(M23="","",IF(O23&lt;=(0.1*O21),"No","Yes; please revise."))</f>
        <v/>
      </c>
      <c r="N24" s="394"/>
      <c r="O24" s="394"/>
      <c r="P24" s="394"/>
      <c r="Q24" s="394"/>
      <c r="R24" s="394"/>
      <c r="S24" s="394"/>
      <c r="T24" s="394"/>
      <c r="U24" s="394"/>
      <c r="V24" s="394"/>
      <c r="W24" s="394"/>
      <c r="X24" s="394"/>
      <c r="Y24" s="394"/>
      <c r="Z24" s="394"/>
      <c r="AA24" s="394"/>
      <c r="AB24" s="394"/>
      <c r="AC24" s="394"/>
      <c r="AD24" s="395"/>
    </row>
    <row r="25" spans="1:33" s="50" customFormat="1" ht="12.75" customHeight="1" x14ac:dyDescent="0.2">
      <c r="A25" s="300" t="s">
        <v>123</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2"/>
    </row>
    <row r="26" spans="1:33" ht="24.75" customHeight="1" thickBot="1" x14ac:dyDescent="0.25">
      <c r="A26" s="581" t="s">
        <v>190</v>
      </c>
      <c r="B26" s="581"/>
      <c r="C26" s="581"/>
      <c r="D26" s="581"/>
      <c r="E26" s="581"/>
      <c r="F26" s="581"/>
      <c r="G26" s="574"/>
      <c r="H26" s="575"/>
      <c r="I26" s="575"/>
      <c r="J26" s="575"/>
      <c r="K26" s="575"/>
      <c r="L26" s="576"/>
      <c r="M26" s="345">
        <f>SUM(M21:N25)</f>
        <v>0</v>
      </c>
      <c r="N26" s="346"/>
      <c r="O26" s="375">
        <f>SUM(O21:P25)</f>
        <v>0</v>
      </c>
      <c r="P26" s="338"/>
      <c r="Q26" s="338">
        <f>SUM(Q21:R25)</f>
        <v>0</v>
      </c>
      <c r="R26" s="338"/>
      <c r="S26" s="338">
        <f>SUM(S21:T25)</f>
        <v>0</v>
      </c>
      <c r="T26" s="338"/>
      <c r="U26" s="338">
        <f>SUM(U21:V25)</f>
        <v>0</v>
      </c>
      <c r="V26" s="338"/>
      <c r="W26" s="338">
        <f>SUM(W21:X25)</f>
        <v>0</v>
      </c>
      <c r="X26" s="338"/>
      <c r="Y26" s="338">
        <f>SUM(Y21:Z25)</f>
        <v>0</v>
      </c>
      <c r="Z26" s="338"/>
      <c r="AA26" s="345">
        <f>SUM(AA21:AB25)</f>
        <v>0</v>
      </c>
      <c r="AB26" s="346"/>
      <c r="AC26" s="507">
        <f>IF(M26="","",(M26-AA26))</f>
        <v>0</v>
      </c>
      <c r="AD26" s="508"/>
    </row>
    <row r="28" spans="1:33" s="50" customFormat="1" ht="11.25" customHeight="1" x14ac:dyDescent="0.2">
      <c r="A28" s="456" t="s">
        <v>89</v>
      </c>
      <c r="B28" s="456"/>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57"/>
      <c r="AF28" s="57"/>
      <c r="AG28" s="57"/>
    </row>
    <row r="29" spans="1:33" s="50" customFormat="1" ht="13.5" customHeight="1" x14ac:dyDescent="0.2">
      <c r="A29" s="267" t="s">
        <v>285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57"/>
      <c r="AF29" s="57"/>
      <c r="AG29" s="57"/>
    </row>
    <row r="30" spans="1:33" s="50" customFormat="1" ht="35.25" customHeight="1" x14ac:dyDescent="0.2">
      <c r="A30" s="267" t="s">
        <v>282</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57"/>
      <c r="AF30" s="57"/>
      <c r="AG30" s="57"/>
    </row>
  </sheetData>
  <sheetProtection algorithmName="SHA-512" hashValue="begJ9qdTqkK0OHnDLdic29aK5Lgmi1hPTYouo8JYYTZoVK6pVCyqs2lvP8fvB7C1tmSHNi9N26NJbkb3oRmhlg==" saltValue="mZijvih/yU9y4oatWXlEng==" spinCount="100000" sheet="1" selectLockedCells="1"/>
  <mergeCells count="178">
    <mergeCell ref="A13:F13"/>
    <mergeCell ref="A14:F14"/>
    <mergeCell ref="A29:AD29"/>
    <mergeCell ref="A30:AD30"/>
    <mergeCell ref="U26:V26"/>
    <mergeCell ref="W26:X26"/>
    <mergeCell ref="Y26:Z26"/>
    <mergeCell ref="AA26:AB26"/>
    <mergeCell ref="AC26:AD26"/>
    <mergeCell ref="A28:AD28"/>
    <mergeCell ref="AC23:AD23"/>
    <mergeCell ref="A24:L24"/>
    <mergeCell ref="M24:AD24"/>
    <mergeCell ref="A25:AD25"/>
    <mergeCell ref="A26:F26"/>
    <mergeCell ref="G26:L26"/>
    <mergeCell ref="M26:N26"/>
    <mergeCell ref="O26:P26"/>
    <mergeCell ref="Q26:R26"/>
    <mergeCell ref="S26:T26"/>
    <mergeCell ref="Q23:R23"/>
    <mergeCell ref="S23:T23"/>
    <mergeCell ref="U23:V23"/>
    <mergeCell ref="W23:X23"/>
    <mergeCell ref="Y23:Z23"/>
    <mergeCell ref="AA23:AB23"/>
    <mergeCell ref="A23:F23"/>
    <mergeCell ref="G23:H23"/>
    <mergeCell ref="I23:J23"/>
    <mergeCell ref="K23:L23"/>
    <mergeCell ref="M23:N23"/>
    <mergeCell ref="O23:P23"/>
    <mergeCell ref="U21:V21"/>
    <mergeCell ref="W21:X21"/>
    <mergeCell ref="Y21:Z21"/>
    <mergeCell ref="AA21:AB21"/>
    <mergeCell ref="AC21:AD21"/>
    <mergeCell ref="A22:AD22"/>
    <mergeCell ref="W20:X20"/>
    <mergeCell ref="Y20:Z20"/>
    <mergeCell ref="AA20:AB20"/>
    <mergeCell ref="AC20:AD20"/>
    <mergeCell ref="A21:F21"/>
    <mergeCell ref="G21:L21"/>
    <mergeCell ref="M21:N21"/>
    <mergeCell ref="O21:P21"/>
    <mergeCell ref="Q21:R21"/>
    <mergeCell ref="S21:T21"/>
    <mergeCell ref="A20:F20"/>
    <mergeCell ref="G20:H20"/>
    <mergeCell ref="I20:J20"/>
    <mergeCell ref="K20:L20"/>
    <mergeCell ref="M20:N20"/>
    <mergeCell ref="O20:P20"/>
    <mergeCell ref="Q20:R20"/>
    <mergeCell ref="S20:T20"/>
    <mergeCell ref="U20:V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G16:H16"/>
    <mergeCell ref="I16:J16"/>
    <mergeCell ref="K16:L16"/>
    <mergeCell ref="M16:N16"/>
    <mergeCell ref="O16:P16"/>
    <mergeCell ref="Q16:R16"/>
    <mergeCell ref="S16:T16"/>
    <mergeCell ref="U16:V16"/>
    <mergeCell ref="Y14:Z14"/>
    <mergeCell ref="AA14:AB14"/>
    <mergeCell ref="AC14:AD14"/>
    <mergeCell ref="G15:H15"/>
    <mergeCell ref="I15:J15"/>
    <mergeCell ref="K15:L15"/>
    <mergeCell ref="M15:N15"/>
    <mergeCell ref="O15:P15"/>
    <mergeCell ref="AC15:AD15"/>
    <mergeCell ref="Q15:R15"/>
    <mergeCell ref="S15:T15"/>
    <mergeCell ref="U15:V15"/>
    <mergeCell ref="W15:X15"/>
    <mergeCell ref="Y15:Z15"/>
    <mergeCell ref="AA15:AB15"/>
    <mergeCell ref="A16:F16"/>
    <mergeCell ref="A15:F15"/>
    <mergeCell ref="A12:AD12"/>
    <mergeCell ref="G13:H13"/>
    <mergeCell ref="I13:J13"/>
    <mergeCell ref="K13:L13"/>
    <mergeCell ref="M13:N13"/>
    <mergeCell ref="O13:P13"/>
    <mergeCell ref="AC13:AD13"/>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conditionalFormatting sqref="M24:AD24">
    <cfRule type="containsText" dxfId="31" priority="1" operator="containsText" text="Yes; please revise.">
      <formula>NOT(ISERROR(SEARCH("Yes; please revise.",M24)))</formula>
    </cfRule>
  </conditionalFormatting>
  <printOptions horizontalCentered="1"/>
  <pageMargins left="0.25" right="0.25" top="0.25" bottom="0.5" header="0.25" footer="0.25"/>
  <pageSetup scale="82" orientation="landscape" r:id="rId1"/>
  <headerFooter>
    <oddFooter>&amp;LAppendix D (Required Forms)
Form D24.1 (Proposed Budget)&amp;RPage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6"/>
  <sheetViews>
    <sheetView zoomScaleNormal="100" workbookViewId="0">
      <selection activeCell="A13" sqref="A13:F13"/>
    </sheetView>
  </sheetViews>
  <sheetFormatPr defaultColWidth="9.140625" defaultRowHeight="12.75" x14ac:dyDescent="0.2"/>
  <cols>
    <col min="1" max="2" width="3.7109375" style="45" customWidth="1"/>
    <col min="3" max="4" width="4.28515625" style="45" customWidth="1"/>
    <col min="5" max="5" width="8.5703125" style="45" customWidth="1"/>
    <col min="6" max="6" width="4.140625" style="45" customWidth="1"/>
    <col min="7" max="7" width="5.42578125" style="45" customWidth="1"/>
    <col min="8" max="8" width="6.5703125" style="45" customWidth="1"/>
    <col min="9" max="12" width="4.28515625" style="45" customWidth="1"/>
    <col min="13" max="14" width="5.85546875" style="45" customWidth="1"/>
    <col min="15" max="16" width="5.28515625" style="45" customWidth="1"/>
    <col min="17" max="24" width="4.28515625" style="45" customWidth="1"/>
    <col min="25" max="25" width="4.85546875" style="45" customWidth="1"/>
    <col min="26" max="26" width="4.5703125" style="45" customWidth="1"/>
    <col min="27" max="28" width="5.85546875" style="45" customWidth="1"/>
    <col min="29" max="29" width="5" style="45" customWidth="1"/>
    <col min="30" max="30" width="6" style="45" customWidth="1"/>
    <col min="31" max="31" width="15.85546875" style="45" hidden="1" customWidth="1"/>
    <col min="32" max="83" width="3.7109375" style="45" customWidth="1"/>
    <col min="84" max="16384" width="9.140625" style="45"/>
  </cols>
  <sheetData>
    <row r="1" spans="1:60" ht="21.95" customHeight="1" x14ac:dyDescent="0.2">
      <c r="A1" s="43" t="str">
        <f>T('Cover Page'!A4)</f>
        <v>Program Services:</v>
      </c>
      <c r="B1" s="44"/>
      <c r="C1" s="44"/>
      <c r="D1" s="44"/>
      <c r="E1" s="44"/>
      <c r="G1" s="53"/>
      <c r="H1" s="207" t="str">
        <f>T('Cover Page'!G4:AK4)</f>
        <v>CONGREGATE MEAL SERVICES</v>
      </c>
      <c r="I1" s="207"/>
      <c r="J1" s="207"/>
      <c r="K1" s="207"/>
      <c r="L1" s="207"/>
      <c r="M1" s="207"/>
      <c r="N1" s="207"/>
      <c r="O1" s="207"/>
      <c r="P1" s="207"/>
      <c r="Q1" s="207"/>
      <c r="R1" s="207"/>
      <c r="S1" s="207"/>
      <c r="T1" s="207"/>
      <c r="U1" s="207"/>
      <c r="V1" s="207"/>
      <c r="W1" s="207"/>
      <c r="X1" s="207"/>
      <c r="Y1" s="207"/>
      <c r="Z1" s="207"/>
      <c r="AA1" s="207"/>
      <c r="AB1" s="207"/>
      <c r="AC1" s="207"/>
      <c r="AD1" s="207"/>
      <c r="AU1" s="61"/>
      <c r="AV1" s="61"/>
      <c r="AW1" s="61"/>
      <c r="AX1" s="61"/>
      <c r="AY1" s="61"/>
      <c r="AZ1" s="100" t="s">
        <v>191</v>
      </c>
      <c r="BA1" s="61"/>
      <c r="BB1" s="93" t="s">
        <v>191</v>
      </c>
      <c r="BC1" s="61"/>
      <c r="BD1" s="61"/>
      <c r="BE1" s="61"/>
      <c r="BF1" s="61"/>
      <c r="BG1" s="61"/>
      <c r="BH1" s="61"/>
    </row>
    <row r="2" spans="1:60" s="16" customFormat="1" ht="19.5" customHeight="1" x14ac:dyDescent="0.2">
      <c r="A2" s="43" t="s">
        <v>14</v>
      </c>
      <c r="B2" s="109"/>
      <c r="C2" s="109"/>
      <c r="D2" s="109"/>
      <c r="E2" s="109"/>
      <c r="G2" s="103"/>
      <c r="H2" s="213" t="str">
        <f>T('Cover Page'!G5:AK5)</f>
        <v>Older Americans Act (OAA) Title III C-1</v>
      </c>
      <c r="I2" s="213"/>
      <c r="J2" s="213"/>
      <c r="K2" s="213"/>
      <c r="L2" s="213"/>
      <c r="M2" s="213"/>
      <c r="N2" s="213"/>
      <c r="O2" s="213"/>
      <c r="P2" s="213"/>
      <c r="Q2" s="213"/>
      <c r="R2" s="213"/>
      <c r="S2" s="213"/>
      <c r="T2" s="213"/>
      <c r="U2" s="213"/>
      <c r="V2" s="213"/>
      <c r="W2" s="213"/>
      <c r="X2" s="213"/>
      <c r="Y2" s="213"/>
      <c r="Z2" s="213"/>
      <c r="AA2" s="213"/>
      <c r="AB2" s="213"/>
      <c r="AC2" s="213"/>
      <c r="AD2" s="213"/>
      <c r="AU2" s="41"/>
      <c r="AV2" s="41"/>
      <c r="AW2" s="40"/>
    </row>
    <row r="3" spans="1:60" ht="21.95" customHeight="1" x14ac:dyDescent="0.2">
      <c r="A3" s="43" t="str">
        <f>T('Cover Page'!A6)</f>
        <v>Fiscal Year:</v>
      </c>
      <c r="B3" s="44"/>
      <c r="C3" s="44"/>
      <c r="D3" s="44"/>
      <c r="G3" s="54"/>
      <c r="H3" s="289" t="str">
        <f>T('Cover Page'!G6:AK6)</f>
        <v>2022-2023</v>
      </c>
      <c r="I3" s="289"/>
      <c r="J3" s="289"/>
      <c r="K3" s="289"/>
      <c r="L3" s="289"/>
      <c r="M3" s="289"/>
      <c r="N3" s="289"/>
      <c r="O3" s="289"/>
      <c r="P3" s="289"/>
      <c r="Q3" s="289"/>
      <c r="R3" s="289"/>
      <c r="S3" s="289"/>
      <c r="T3" s="289"/>
      <c r="U3" s="289"/>
      <c r="V3" s="289"/>
      <c r="W3" s="289"/>
      <c r="X3" s="289"/>
      <c r="Y3" s="289"/>
      <c r="Z3" s="289"/>
      <c r="AA3" s="289"/>
      <c r="AB3" s="289"/>
      <c r="AC3" s="289"/>
      <c r="AD3" s="289"/>
      <c r="AU3" s="61"/>
      <c r="AV3" s="61"/>
      <c r="AW3" s="61"/>
      <c r="AX3" s="61"/>
      <c r="AY3" s="61"/>
      <c r="AZ3" s="100" t="s">
        <v>192</v>
      </c>
      <c r="BA3" s="61"/>
      <c r="BB3" s="93" t="s">
        <v>193</v>
      </c>
      <c r="BC3" s="61"/>
      <c r="BD3" s="61"/>
      <c r="BE3" s="61"/>
      <c r="BF3" s="61"/>
      <c r="BG3" s="61"/>
      <c r="BH3" s="61"/>
    </row>
    <row r="4" spans="1:60" s="13" customFormat="1" ht="19.5" customHeight="1" x14ac:dyDescent="0.2">
      <c r="A4" s="43" t="str">
        <f>T('Cover Page'!A7)</f>
        <v>Los Angeles County Region:</v>
      </c>
      <c r="B4" s="14"/>
      <c r="C4" s="14"/>
      <c r="D4" s="14"/>
      <c r="E4" s="14"/>
      <c r="G4" s="54"/>
      <c r="H4" s="289" t="str">
        <f>T('Cover Page'!G7:AK7)</f>
        <v>[Select Region]</v>
      </c>
      <c r="I4" s="289"/>
      <c r="J4" s="289"/>
      <c r="K4" s="289"/>
      <c r="L4" s="289"/>
      <c r="M4" s="289"/>
      <c r="N4" s="289"/>
      <c r="O4" s="289"/>
      <c r="P4" s="289"/>
      <c r="Q4" s="289"/>
      <c r="R4" s="289"/>
      <c r="S4" s="289"/>
      <c r="T4" s="289"/>
      <c r="U4" s="289"/>
      <c r="V4" s="289"/>
      <c r="W4" s="289"/>
      <c r="X4" s="289"/>
      <c r="Y4" s="289"/>
      <c r="Z4" s="289"/>
      <c r="AA4" s="289"/>
      <c r="AB4" s="289"/>
      <c r="AC4" s="289"/>
      <c r="AD4" s="289"/>
      <c r="AU4" s="93" t="s">
        <v>23</v>
      </c>
      <c r="AV4" s="93" t="s">
        <v>34</v>
      </c>
      <c r="AW4" s="94"/>
      <c r="AX4" s="94"/>
      <c r="AY4" s="94"/>
      <c r="AZ4" s="100" t="s">
        <v>194</v>
      </c>
      <c r="BA4" s="94"/>
      <c r="BB4" s="93" t="s">
        <v>195</v>
      </c>
      <c r="BC4" s="94"/>
      <c r="BD4" s="94"/>
      <c r="BE4" s="94"/>
      <c r="BF4" s="94"/>
      <c r="BG4" s="94"/>
      <c r="BH4" s="94"/>
    </row>
    <row r="5" spans="1:60" s="16" customFormat="1" ht="21.95" hidden="1" customHeight="1" x14ac:dyDescent="0.2">
      <c r="A5" s="43" t="str">
        <f>T('Cover Page'!A8)</f>
        <v>Contract Number:</v>
      </c>
      <c r="B5" s="15"/>
      <c r="C5" s="15"/>
      <c r="D5" s="15"/>
      <c r="G5" s="54"/>
      <c r="H5" s="289" t="str">
        <f>T('Cover Page'!G8:AK8)</f>
        <v>[Enter Contract Number]</v>
      </c>
      <c r="I5" s="289"/>
      <c r="J5" s="289"/>
      <c r="K5" s="289"/>
      <c r="L5" s="289"/>
      <c r="M5" s="289"/>
      <c r="N5" s="289"/>
      <c r="O5" s="289"/>
      <c r="P5" s="289"/>
      <c r="Q5" s="289"/>
      <c r="R5" s="289"/>
      <c r="S5" s="289"/>
      <c r="T5" s="289"/>
      <c r="U5" s="289"/>
      <c r="V5" s="289"/>
      <c r="W5" s="289"/>
      <c r="X5" s="289"/>
      <c r="Y5" s="289"/>
      <c r="Z5" s="289"/>
      <c r="AA5" s="289"/>
      <c r="AB5" s="289"/>
      <c r="AC5" s="289"/>
      <c r="AD5" s="289"/>
      <c r="AU5" s="40"/>
      <c r="AV5" s="40"/>
      <c r="AW5" s="40"/>
      <c r="AX5" s="40"/>
      <c r="AY5" s="40"/>
      <c r="AZ5" s="101" t="s">
        <v>196</v>
      </c>
      <c r="BA5" s="40"/>
      <c r="BB5" s="40"/>
      <c r="BC5" s="40"/>
      <c r="BD5" s="40"/>
      <c r="BE5" s="40"/>
      <c r="BF5" s="40"/>
      <c r="BG5" s="40"/>
      <c r="BH5" s="40"/>
    </row>
    <row r="6" spans="1:60" s="16" customFormat="1" ht="21.95" hidden="1" customHeight="1" x14ac:dyDescent="0.2">
      <c r="A6" s="43" t="str">
        <f>T('Cover Page'!A9)</f>
        <v>Amendment Number:</v>
      </c>
      <c r="B6" s="15"/>
      <c r="C6" s="15"/>
      <c r="D6" s="15"/>
      <c r="G6" s="55"/>
      <c r="H6" s="152" t="str">
        <f>T('Cover Page'!G9:S9)</f>
        <v>Select Number</v>
      </c>
      <c r="I6" s="152"/>
      <c r="J6" s="152"/>
      <c r="K6" s="152"/>
      <c r="L6" s="152"/>
      <c r="M6" s="152"/>
      <c r="N6" s="152"/>
      <c r="O6" s="152"/>
      <c r="P6" s="152"/>
      <c r="Q6" s="152"/>
      <c r="R6" s="401" t="str">
        <f>T('Cover Page'!T9:Y9)</f>
        <v>Modification Number:</v>
      </c>
      <c r="S6" s="401"/>
      <c r="T6" s="401"/>
      <c r="U6" s="401"/>
      <c r="V6" s="401"/>
      <c r="W6" s="401"/>
      <c r="X6" s="401"/>
      <c r="Y6" s="151" t="str">
        <f>T('Cover Page'!Z9:AK9)</f>
        <v>Select Number</v>
      </c>
      <c r="Z6" s="151"/>
      <c r="AA6" s="151"/>
      <c r="AB6" s="151"/>
      <c r="AC6" s="151"/>
      <c r="AD6" s="151"/>
      <c r="AQ6" s="18"/>
      <c r="AS6" s="19" t="s">
        <v>93</v>
      </c>
      <c r="AU6" s="40"/>
      <c r="AV6" s="40"/>
      <c r="AW6" s="40"/>
      <c r="AX6" s="40"/>
      <c r="AY6" s="40"/>
      <c r="AZ6" s="40"/>
      <c r="BA6" s="40"/>
      <c r="BB6" s="40"/>
      <c r="BC6" s="40"/>
      <c r="BD6" s="40"/>
      <c r="BE6" s="40"/>
      <c r="BF6" s="40"/>
      <c r="BG6" s="40"/>
      <c r="BH6" s="40"/>
    </row>
    <row r="7" spans="1:60" ht="21.95" customHeight="1" x14ac:dyDescent="0.2">
      <c r="A7" s="43" t="str">
        <f>T('Cover Page'!A10)</f>
        <v>Proposer's Legal Name:</v>
      </c>
      <c r="B7" s="47"/>
      <c r="C7" s="47"/>
      <c r="D7" s="47"/>
      <c r="E7" s="47"/>
      <c r="G7" s="56"/>
      <c r="H7" s="211" t="str">
        <f>T('Cover Page'!G10:AK10)</f>
        <v>[Enter Legal Name]</v>
      </c>
      <c r="I7" s="211"/>
      <c r="J7" s="211"/>
      <c r="K7" s="211"/>
      <c r="L7" s="211"/>
      <c r="M7" s="211"/>
      <c r="N7" s="211"/>
      <c r="O7" s="211"/>
      <c r="P7" s="211"/>
      <c r="Q7" s="211"/>
      <c r="R7" s="211"/>
      <c r="S7" s="211"/>
      <c r="T7" s="211"/>
      <c r="U7" s="211"/>
      <c r="V7" s="211"/>
      <c r="W7" s="211"/>
      <c r="X7" s="211"/>
      <c r="Y7" s="211"/>
      <c r="Z7" s="211"/>
      <c r="AA7" s="211"/>
      <c r="AB7" s="211"/>
      <c r="AC7" s="211"/>
      <c r="AD7" s="211"/>
      <c r="AU7" s="61"/>
      <c r="AV7" s="61"/>
      <c r="AW7" s="61"/>
      <c r="AX7" s="61"/>
      <c r="AY7" s="61"/>
      <c r="AZ7" s="61"/>
      <c r="BA7" s="61"/>
      <c r="BB7" s="61"/>
      <c r="BC7" s="61"/>
      <c r="BD7" s="61"/>
      <c r="BE7" s="61"/>
      <c r="BF7" s="61"/>
      <c r="BG7" s="61"/>
      <c r="BH7" s="61"/>
    </row>
    <row r="8" spans="1:60" s="16" customFormat="1" ht="25.5" customHeight="1" thickBot="1" x14ac:dyDescent="0.25">
      <c r="A8" s="212" t="s">
        <v>197</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row>
    <row r="9" spans="1:60" s="48" customFormat="1" ht="39.75" customHeight="1" x14ac:dyDescent="0.15">
      <c r="A9" s="291" t="s">
        <v>198</v>
      </c>
      <c r="B9" s="402"/>
      <c r="C9" s="402"/>
      <c r="D9" s="402"/>
      <c r="E9" s="402"/>
      <c r="F9" s="223"/>
      <c r="G9" s="582" t="s">
        <v>199</v>
      </c>
      <c r="H9" s="468"/>
      <c r="I9" s="214" t="s">
        <v>163</v>
      </c>
      <c r="J9" s="214"/>
      <c r="K9" s="214" t="s">
        <v>164</v>
      </c>
      <c r="L9" s="407"/>
      <c r="M9" s="218" t="s">
        <v>99</v>
      </c>
      <c r="N9" s="219"/>
      <c r="O9" s="222" t="s">
        <v>279</v>
      </c>
      <c r="P9" s="223"/>
      <c r="Q9" s="407" t="s">
        <v>100</v>
      </c>
      <c r="R9" s="298"/>
      <c r="S9" s="298"/>
      <c r="T9" s="298"/>
      <c r="U9" s="298"/>
      <c r="V9" s="298"/>
      <c r="W9" s="298"/>
      <c r="X9" s="298"/>
      <c r="Y9" s="298"/>
      <c r="Z9" s="299"/>
      <c r="AA9" s="555" t="s">
        <v>150</v>
      </c>
      <c r="AB9" s="556"/>
      <c r="AC9" s="559" t="s">
        <v>102</v>
      </c>
      <c r="AD9" s="560"/>
      <c r="AE9" s="595" t="s">
        <v>200</v>
      </c>
    </row>
    <row r="10" spans="1:60" s="48" customFormat="1" ht="38.25" customHeight="1" x14ac:dyDescent="0.15">
      <c r="A10" s="293"/>
      <c r="B10" s="403"/>
      <c r="C10" s="403"/>
      <c r="D10" s="403"/>
      <c r="E10" s="403"/>
      <c r="F10" s="229"/>
      <c r="G10" s="583"/>
      <c r="H10" s="470"/>
      <c r="I10" s="214"/>
      <c r="J10" s="214"/>
      <c r="K10" s="214"/>
      <c r="L10" s="407"/>
      <c r="M10" s="220"/>
      <c r="N10" s="221"/>
      <c r="O10" s="224"/>
      <c r="P10" s="225"/>
      <c r="Q10" s="214" t="s">
        <v>103</v>
      </c>
      <c r="R10" s="214"/>
      <c r="S10" s="214"/>
      <c r="T10" s="214"/>
      <c r="U10" s="214" t="s">
        <v>104</v>
      </c>
      <c r="V10" s="214"/>
      <c r="W10" s="214"/>
      <c r="X10" s="214"/>
      <c r="Y10" s="217" t="s">
        <v>187</v>
      </c>
      <c r="Z10" s="230"/>
      <c r="AA10" s="557"/>
      <c r="AB10" s="558"/>
      <c r="AC10" s="557"/>
      <c r="AD10" s="561"/>
      <c r="AE10" s="595"/>
    </row>
    <row r="11" spans="1:60" s="48" customFormat="1" ht="37.5" customHeight="1" x14ac:dyDescent="0.15">
      <c r="A11" s="404"/>
      <c r="B11" s="405"/>
      <c r="C11" s="405"/>
      <c r="D11" s="405"/>
      <c r="E11" s="405"/>
      <c r="F11" s="225"/>
      <c r="G11" s="584"/>
      <c r="H11" s="482"/>
      <c r="I11" s="214"/>
      <c r="J11" s="214"/>
      <c r="K11" s="215"/>
      <c r="L11" s="407"/>
      <c r="M11" s="224" t="s">
        <v>201</v>
      </c>
      <c r="N11" s="232"/>
      <c r="O11" s="411" t="s">
        <v>173</v>
      </c>
      <c r="P11" s="409"/>
      <c r="Q11" s="214" t="s">
        <v>72</v>
      </c>
      <c r="R11" s="215"/>
      <c r="S11" s="214" t="s">
        <v>73</v>
      </c>
      <c r="T11" s="215"/>
      <c r="U11" s="214" t="s">
        <v>72</v>
      </c>
      <c r="V11" s="215"/>
      <c r="W11" s="214" t="s">
        <v>73</v>
      </c>
      <c r="X11" s="215"/>
      <c r="Y11" s="217" t="s">
        <v>72</v>
      </c>
      <c r="Z11" s="230"/>
      <c r="AA11" s="562" t="s">
        <v>107</v>
      </c>
      <c r="AB11" s="563"/>
      <c r="AC11" s="562" t="s">
        <v>108</v>
      </c>
      <c r="AD11" s="564"/>
      <c r="AE11" s="596" t="s">
        <v>202</v>
      </c>
    </row>
    <row r="12" spans="1:60" s="50" customFormat="1" ht="12.75" customHeight="1" x14ac:dyDescent="0.2">
      <c r="A12" s="233" t="s">
        <v>109</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c r="AE12" s="597"/>
    </row>
    <row r="13" spans="1:60" ht="24.95" customHeight="1" x14ac:dyDescent="0.2">
      <c r="A13" s="415" t="s">
        <v>203</v>
      </c>
      <c r="B13" s="416"/>
      <c r="C13" s="416"/>
      <c r="D13" s="416"/>
      <c r="E13" s="416"/>
      <c r="F13" s="417"/>
      <c r="G13" s="585" t="s">
        <v>191</v>
      </c>
      <c r="H13" s="585"/>
      <c r="I13" s="586"/>
      <c r="J13" s="586"/>
      <c r="K13" s="568"/>
      <c r="L13" s="569"/>
      <c r="M13" s="309" t="str">
        <f t="shared" ref="M13:M19" si="0">IF(I13="","",I13*K13)</f>
        <v/>
      </c>
      <c r="N13" s="310"/>
      <c r="O13" s="351"/>
      <c r="P13" s="311"/>
      <c r="Q13" s="311"/>
      <c r="R13" s="311"/>
      <c r="S13" s="311"/>
      <c r="T13" s="311"/>
      <c r="U13" s="311"/>
      <c r="V13" s="311"/>
      <c r="W13" s="311"/>
      <c r="X13" s="311"/>
      <c r="Y13" s="591"/>
      <c r="Z13" s="592"/>
      <c r="AA13" s="309" t="str">
        <f>IF(M13="","",SUM(O13:Z13))</f>
        <v/>
      </c>
      <c r="AB13" s="310"/>
      <c r="AC13" s="312" t="str">
        <f>IF(M13="","",(M13-AA13))</f>
        <v/>
      </c>
      <c r="AD13" s="313"/>
      <c r="AE13" s="70" t="s">
        <v>191</v>
      </c>
    </row>
    <row r="14" spans="1:60" ht="24.95" customHeight="1" x14ac:dyDescent="0.2">
      <c r="A14" s="415" t="s">
        <v>203</v>
      </c>
      <c r="B14" s="416"/>
      <c r="C14" s="416"/>
      <c r="D14" s="416"/>
      <c r="E14" s="416"/>
      <c r="F14" s="417"/>
      <c r="G14" s="587" t="s">
        <v>191</v>
      </c>
      <c r="H14" s="588"/>
      <c r="I14" s="589"/>
      <c r="J14" s="590"/>
      <c r="K14" s="307"/>
      <c r="L14" s="308"/>
      <c r="M14" s="309" t="str">
        <f t="shared" si="0"/>
        <v/>
      </c>
      <c r="N14" s="310"/>
      <c r="O14" s="358"/>
      <c r="P14" s="351"/>
      <c r="Q14" s="359"/>
      <c r="R14" s="351"/>
      <c r="S14" s="359"/>
      <c r="T14" s="351"/>
      <c r="U14" s="359"/>
      <c r="V14" s="351"/>
      <c r="W14" s="359"/>
      <c r="X14" s="351"/>
      <c r="Y14" s="592"/>
      <c r="Z14" s="593"/>
      <c r="AA14" s="309" t="str">
        <f>IF(M14="","",SUM(O14:Z14))</f>
        <v/>
      </c>
      <c r="AB14" s="310"/>
      <c r="AC14" s="312" t="str">
        <f t="shared" ref="AC14:AC19" si="1">IF(M14="","",(M14-AA14))</f>
        <v/>
      </c>
      <c r="AD14" s="313"/>
      <c r="AE14" s="70"/>
    </row>
    <row r="15" spans="1:60" ht="24.95" customHeight="1" x14ac:dyDescent="0.2">
      <c r="A15" s="415" t="s">
        <v>203</v>
      </c>
      <c r="B15" s="416"/>
      <c r="C15" s="416"/>
      <c r="D15" s="416"/>
      <c r="E15" s="416"/>
      <c r="F15" s="417"/>
      <c r="G15" s="587" t="s">
        <v>191</v>
      </c>
      <c r="H15" s="588"/>
      <c r="I15" s="589"/>
      <c r="J15" s="590"/>
      <c r="K15" s="307"/>
      <c r="L15" s="308"/>
      <c r="M15" s="309" t="str">
        <f t="shared" si="0"/>
        <v/>
      </c>
      <c r="N15" s="310"/>
      <c r="O15" s="358"/>
      <c r="P15" s="351"/>
      <c r="Q15" s="359"/>
      <c r="R15" s="351"/>
      <c r="S15" s="359"/>
      <c r="T15" s="351"/>
      <c r="U15" s="359"/>
      <c r="V15" s="351"/>
      <c r="W15" s="359"/>
      <c r="X15" s="351"/>
      <c r="Y15" s="592"/>
      <c r="Z15" s="594"/>
      <c r="AA15" s="375" t="str">
        <f>IF(M15="","",SUM(O15:Z15))</f>
        <v/>
      </c>
      <c r="AB15" s="310"/>
      <c r="AC15" s="312" t="str">
        <f t="shared" si="1"/>
        <v/>
      </c>
      <c r="AD15" s="313"/>
      <c r="AE15" s="70"/>
    </row>
    <row r="16" spans="1:60" ht="24.95" customHeight="1" x14ac:dyDescent="0.2">
      <c r="A16" s="415" t="s">
        <v>203</v>
      </c>
      <c r="B16" s="416"/>
      <c r="C16" s="416"/>
      <c r="D16" s="416"/>
      <c r="E16" s="416"/>
      <c r="F16" s="417"/>
      <c r="G16" s="587" t="s">
        <v>191</v>
      </c>
      <c r="H16" s="588"/>
      <c r="I16" s="589"/>
      <c r="J16" s="590"/>
      <c r="K16" s="307"/>
      <c r="L16" s="308"/>
      <c r="M16" s="309" t="str">
        <f t="shared" si="0"/>
        <v/>
      </c>
      <c r="N16" s="310"/>
      <c r="O16" s="358"/>
      <c r="P16" s="351"/>
      <c r="Q16" s="359"/>
      <c r="R16" s="351"/>
      <c r="S16" s="359"/>
      <c r="T16" s="351"/>
      <c r="U16" s="359"/>
      <c r="V16" s="351"/>
      <c r="W16" s="359"/>
      <c r="X16" s="351"/>
      <c r="Y16" s="592"/>
      <c r="Z16" s="594"/>
      <c r="AA16" s="375" t="str">
        <f t="shared" ref="AA16:AA19" si="2">IF(M16="","",SUM(O16:Z16))</f>
        <v/>
      </c>
      <c r="AB16" s="310"/>
      <c r="AC16" s="312" t="str">
        <f t="shared" si="1"/>
        <v/>
      </c>
      <c r="AD16" s="313"/>
      <c r="AE16" s="70"/>
    </row>
    <row r="17" spans="1:33" ht="24.95" customHeight="1" x14ac:dyDescent="0.2">
      <c r="A17" s="415" t="s">
        <v>203</v>
      </c>
      <c r="B17" s="416"/>
      <c r="C17" s="416"/>
      <c r="D17" s="416"/>
      <c r="E17" s="416"/>
      <c r="F17" s="417"/>
      <c r="G17" s="587" t="s">
        <v>191</v>
      </c>
      <c r="H17" s="588"/>
      <c r="I17" s="589"/>
      <c r="J17" s="590"/>
      <c r="K17" s="307"/>
      <c r="L17" s="308"/>
      <c r="M17" s="309" t="str">
        <f t="shared" si="0"/>
        <v/>
      </c>
      <c r="N17" s="310"/>
      <c r="O17" s="358"/>
      <c r="P17" s="351"/>
      <c r="Q17" s="359"/>
      <c r="R17" s="351"/>
      <c r="S17" s="359"/>
      <c r="T17" s="351"/>
      <c r="U17" s="359"/>
      <c r="V17" s="351"/>
      <c r="W17" s="359"/>
      <c r="X17" s="351"/>
      <c r="Y17" s="592"/>
      <c r="Z17" s="593"/>
      <c r="AA17" s="309" t="str">
        <f t="shared" si="2"/>
        <v/>
      </c>
      <c r="AB17" s="310"/>
      <c r="AC17" s="312" t="str">
        <f t="shared" si="1"/>
        <v/>
      </c>
      <c r="AD17" s="313"/>
      <c r="AE17" s="70"/>
    </row>
    <row r="18" spans="1:33" ht="24.95" customHeight="1" x14ac:dyDescent="0.2">
      <c r="A18" s="415" t="s">
        <v>203</v>
      </c>
      <c r="B18" s="416"/>
      <c r="C18" s="416"/>
      <c r="D18" s="416"/>
      <c r="E18" s="416"/>
      <c r="F18" s="417"/>
      <c r="G18" s="587" t="s">
        <v>191</v>
      </c>
      <c r="H18" s="588"/>
      <c r="I18" s="589"/>
      <c r="J18" s="590"/>
      <c r="K18" s="307"/>
      <c r="L18" s="308"/>
      <c r="M18" s="309" t="str">
        <f t="shared" si="0"/>
        <v/>
      </c>
      <c r="N18" s="310"/>
      <c r="O18" s="358"/>
      <c r="P18" s="351"/>
      <c r="Q18" s="359"/>
      <c r="R18" s="351"/>
      <c r="S18" s="359"/>
      <c r="T18" s="351"/>
      <c r="U18" s="359"/>
      <c r="V18" s="351"/>
      <c r="W18" s="359"/>
      <c r="X18" s="351"/>
      <c r="Y18" s="592"/>
      <c r="Z18" s="593"/>
      <c r="AA18" s="309" t="str">
        <f t="shared" si="2"/>
        <v/>
      </c>
      <c r="AB18" s="310"/>
      <c r="AC18" s="312" t="str">
        <f t="shared" si="1"/>
        <v/>
      </c>
      <c r="AD18" s="313"/>
      <c r="AE18" s="70"/>
    </row>
    <row r="19" spans="1:33" ht="24.95" customHeight="1" x14ac:dyDescent="0.2">
      <c r="A19" s="415" t="s">
        <v>203</v>
      </c>
      <c r="B19" s="416"/>
      <c r="C19" s="416"/>
      <c r="D19" s="416"/>
      <c r="E19" s="416"/>
      <c r="F19" s="417"/>
      <c r="G19" s="587" t="s">
        <v>191</v>
      </c>
      <c r="H19" s="588"/>
      <c r="I19" s="589"/>
      <c r="J19" s="590"/>
      <c r="K19" s="307"/>
      <c r="L19" s="308"/>
      <c r="M19" s="309" t="str">
        <f t="shared" si="0"/>
        <v/>
      </c>
      <c r="N19" s="310"/>
      <c r="O19" s="358"/>
      <c r="P19" s="351"/>
      <c r="Q19" s="359"/>
      <c r="R19" s="351"/>
      <c r="S19" s="359"/>
      <c r="T19" s="351"/>
      <c r="U19" s="359"/>
      <c r="V19" s="351"/>
      <c r="W19" s="359"/>
      <c r="X19" s="351"/>
      <c r="Y19" s="592"/>
      <c r="Z19" s="594"/>
      <c r="AA19" s="375" t="str">
        <f t="shared" si="2"/>
        <v/>
      </c>
      <c r="AB19" s="310"/>
      <c r="AC19" s="312" t="str">
        <f t="shared" si="1"/>
        <v/>
      </c>
      <c r="AD19" s="313"/>
      <c r="AE19" s="70"/>
    </row>
    <row r="20" spans="1:33" s="50" customFormat="1" ht="12.75" customHeight="1" x14ac:dyDescent="0.2">
      <c r="A20" s="300" t="s">
        <v>123</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2"/>
      <c r="AE20" s="71"/>
    </row>
    <row r="21" spans="1:33" ht="24.75" customHeight="1" thickBot="1" x14ac:dyDescent="0.25">
      <c r="A21" s="449" t="s">
        <v>204</v>
      </c>
      <c r="B21" s="602"/>
      <c r="C21" s="602"/>
      <c r="D21" s="602"/>
      <c r="E21" s="602"/>
      <c r="F21" s="602"/>
      <c r="G21" s="574"/>
      <c r="H21" s="575"/>
      <c r="I21" s="575"/>
      <c r="J21" s="575"/>
      <c r="K21" s="575"/>
      <c r="L21" s="576"/>
      <c r="M21" s="345">
        <f>SUM(M13:N19)</f>
        <v>0</v>
      </c>
      <c r="N21" s="346"/>
      <c r="O21" s="375">
        <f>SUM(O13:P19)</f>
        <v>0</v>
      </c>
      <c r="P21" s="338"/>
      <c r="Q21" s="375">
        <f>SUM(Q13:R19)</f>
        <v>0</v>
      </c>
      <c r="R21" s="338"/>
      <c r="S21" s="375">
        <f>SUM(S13:T19)</f>
        <v>0</v>
      </c>
      <c r="T21" s="338"/>
      <c r="U21" s="375">
        <f>SUM(U13:V19)</f>
        <v>0</v>
      </c>
      <c r="V21" s="338"/>
      <c r="W21" s="375">
        <f>SUM(W13:X19)</f>
        <v>0</v>
      </c>
      <c r="X21" s="338"/>
      <c r="Y21" s="603">
        <f>SUM(Y13:Z19)</f>
        <v>0</v>
      </c>
      <c r="Z21" s="603"/>
      <c r="AA21" s="345">
        <f>SUM(AA13:AB19)</f>
        <v>0</v>
      </c>
      <c r="AB21" s="346"/>
      <c r="AC21" s="507">
        <f>IF(M21="","",(M21-AA21))</f>
        <v>0</v>
      </c>
      <c r="AD21" s="508"/>
      <c r="AE21" s="71"/>
    </row>
    <row r="23" spans="1:33" s="50" customFormat="1" ht="12.75" customHeight="1" x14ac:dyDescent="0.2">
      <c r="A23" s="598" t="s">
        <v>89</v>
      </c>
      <c r="B23" s="598"/>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20"/>
      <c r="AE23" s="57"/>
      <c r="AF23" s="57"/>
      <c r="AG23" s="57"/>
    </row>
    <row r="24" spans="1:33" ht="105" customHeight="1" x14ac:dyDescent="0.2">
      <c r="A24" s="599" t="s">
        <v>286</v>
      </c>
      <c r="B24" s="599"/>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row>
    <row r="25" spans="1:33" x14ac:dyDescent="0.2">
      <c r="A25" s="600" t="s">
        <v>287</v>
      </c>
      <c r="B25" s="600"/>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row>
    <row r="26" spans="1:33" ht="23.25" customHeight="1" x14ac:dyDescent="0.2">
      <c r="A26" s="601" t="s">
        <v>205</v>
      </c>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row>
  </sheetData>
  <sheetProtection algorithmName="SHA-512" hashValue="qzbdkJ5As4iYh4jrS6Wrx4T+U/WsOm7mO+1Wdb2pl2zJf1iTczzUmeivHKLevuYTt0FE5p6HUs2P+C27M7T/1A==" saltValue="WwS09ry3Zsi3gXiqHMi11g==" spinCount="100000" sheet="1" selectLockedCells="1"/>
  <mergeCells count="141">
    <mergeCell ref="AE9:AE10"/>
    <mergeCell ref="AE11:AE12"/>
    <mergeCell ref="A23:AC23"/>
    <mergeCell ref="A24:AE24"/>
    <mergeCell ref="A25:AE25"/>
    <mergeCell ref="A26:AE26"/>
    <mergeCell ref="AA21:AB21"/>
    <mergeCell ref="AC21:AD21"/>
    <mergeCell ref="A20:AD20"/>
    <mergeCell ref="A21:F21"/>
    <mergeCell ref="G21:L21"/>
    <mergeCell ref="M21:N21"/>
    <mergeCell ref="O21:P21"/>
    <mergeCell ref="Q21:R21"/>
    <mergeCell ref="S21:T21"/>
    <mergeCell ref="U21:V21"/>
    <mergeCell ref="W21:X21"/>
    <mergeCell ref="Y21:Z21"/>
    <mergeCell ref="W18:X18"/>
    <mergeCell ref="Y18:Z18"/>
    <mergeCell ref="AA18:AB18"/>
    <mergeCell ref="AC18:AD18"/>
    <mergeCell ref="A19:F19"/>
    <mergeCell ref="G19:H19"/>
    <mergeCell ref="S18:T18"/>
    <mergeCell ref="U18:V18"/>
    <mergeCell ref="I19:J19"/>
    <mergeCell ref="K19:L19"/>
    <mergeCell ref="M19:N19"/>
    <mergeCell ref="O19:P19"/>
    <mergeCell ref="AC19:AD19"/>
    <mergeCell ref="Q19:R19"/>
    <mergeCell ref="S19:T19"/>
    <mergeCell ref="U19:V19"/>
    <mergeCell ref="W19:X19"/>
    <mergeCell ref="Y19:Z19"/>
    <mergeCell ref="AA19:AB19"/>
    <mergeCell ref="I16:J16"/>
    <mergeCell ref="K16:L16"/>
    <mergeCell ref="M16:N16"/>
    <mergeCell ref="O16:P16"/>
    <mergeCell ref="Q16:R16"/>
    <mergeCell ref="A18:F18"/>
    <mergeCell ref="G18:H18"/>
    <mergeCell ref="I18:J18"/>
    <mergeCell ref="K18:L18"/>
    <mergeCell ref="M18:N18"/>
    <mergeCell ref="O18:P18"/>
    <mergeCell ref="Q18:R18"/>
    <mergeCell ref="A17:F17"/>
    <mergeCell ref="G17:H17"/>
    <mergeCell ref="I17:J17"/>
    <mergeCell ref="K17:L17"/>
    <mergeCell ref="M17:N17"/>
    <mergeCell ref="O17:P17"/>
    <mergeCell ref="A16:F16"/>
    <mergeCell ref="G16:H16"/>
    <mergeCell ref="AC17:AD17"/>
    <mergeCell ref="Q17:R17"/>
    <mergeCell ref="S17:T17"/>
    <mergeCell ref="U17:V17"/>
    <mergeCell ref="W17:X17"/>
    <mergeCell ref="Y17:Z17"/>
    <mergeCell ref="AA17:AB17"/>
    <mergeCell ref="S16:T16"/>
    <mergeCell ref="U16:V16"/>
    <mergeCell ref="W16:X16"/>
    <mergeCell ref="Y16:Z16"/>
    <mergeCell ref="AA16:AB16"/>
    <mergeCell ref="AC16:AD16"/>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2:AD12"/>
    <mergeCell ref="A13:F13"/>
    <mergeCell ref="G13:H13"/>
    <mergeCell ref="I13:J13"/>
    <mergeCell ref="K13:L13"/>
    <mergeCell ref="M13:N13"/>
    <mergeCell ref="O13:P13"/>
    <mergeCell ref="AC13:AD13"/>
    <mergeCell ref="A14:F14"/>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dataValidations count="2">
    <dataValidation type="list" allowBlank="1" showInputMessage="1" showErrorMessage="1" sqref="G13:H19" xr:uid="{00000000-0002-0000-0800-000000000000}">
      <formula1>$BB$1:$BB$4</formula1>
    </dataValidation>
    <dataValidation type="list" allowBlank="1" showInputMessage="1" showErrorMessage="1" sqref="AE13:AE19" xr:uid="{00000000-0002-0000-0800-000001000000}">
      <formula1>$AZ$1:$AZ$5</formula1>
    </dataValidation>
  </dataValidations>
  <printOptions horizontalCentered="1"/>
  <pageMargins left="0.25" right="0.25" top="0.25" bottom="0.5" header="0.25" footer="0.25"/>
  <pageSetup scale="82" orientation="landscape" r:id="rId1"/>
  <headerFooter>
    <oddFooter>&amp;LAppendix D (Required Forms)
Form D24.1 (Proposed Budget)&amp;RPage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CE6805-90E1-4D8F-BF40-A75709960A1C}">
  <ds:schemaRefs>
    <ds:schemaRef ds:uri="http://schemas.microsoft.com/office/2006/metadata/properties"/>
    <ds:schemaRef ds:uri="http://schemas.microsoft.com/office/infopath/2007/PartnerControls"/>
    <ds:schemaRef ds:uri="f18e92bb-665b-4933-aa00-bb4ff319a07e"/>
  </ds:schemaRefs>
</ds:datastoreItem>
</file>

<file path=customXml/itemProps2.xml><?xml version="1.0" encoding="utf-8"?>
<ds:datastoreItem xmlns:ds="http://schemas.openxmlformats.org/officeDocument/2006/customXml" ds:itemID="{9416EE15-2394-47CC-B91F-E3CF8D8AF6CE}">
  <ds:schemaRefs>
    <ds:schemaRef ds:uri="http://schemas.microsoft.com/sharepoint/v3/contenttype/forms"/>
  </ds:schemaRefs>
</ds:datastoreItem>
</file>

<file path=customXml/itemProps3.xml><?xml version="1.0" encoding="utf-8"?>
<ds:datastoreItem xmlns:ds="http://schemas.openxmlformats.org/officeDocument/2006/customXml" ds:itemID="{3A1264BF-88BF-4021-9435-5BAA31961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Cover Page</vt:lpstr>
      <vt:lpstr>Budget Detail-Personnel</vt:lpstr>
      <vt:lpstr>Budget Detail-Volunteers</vt:lpstr>
      <vt:lpstr>Budget Detail-Vol Exp</vt:lpstr>
      <vt:lpstr>Budget Detail-Subcontracts</vt:lpstr>
      <vt:lpstr>Budget Detail-Catered Food</vt:lpstr>
      <vt:lpstr>Budget Detail-Raw Food</vt:lpstr>
      <vt:lpstr>Budget Detail-Space</vt:lpstr>
      <vt:lpstr>Budget Detail-Equipment</vt:lpstr>
      <vt:lpstr>Budget Detail-Other Costs</vt:lpstr>
      <vt:lpstr>Budget Summary</vt:lpstr>
      <vt:lpstr>'Budget Detail-Catered Food'!Print_Area</vt:lpstr>
      <vt:lpstr>'Budget Detail-Equipment'!Print_Area</vt:lpstr>
      <vt:lpstr>'Budget Detail-Other Costs'!Print_Area</vt:lpstr>
      <vt:lpstr>'Budget Detail-Personnel'!Print_Area</vt:lpstr>
      <vt:lpstr>'Budget Detail-Raw Food'!Print_Area</vt:lpstr>
      <vt:lpstr>'Budget Detail-Space'!Print_Area</vt:lpstr>
      <vt:lpstr>'Budget Detail-Subcontracts'!Print_Area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Lynn Tran</cp:lastModifiedBy>
  <cp:revision/>
  <dcterms:created xsi:type="dcterms:W3CDTF">2007-01-18T00:00:37Z</dcterms:created>
  <dcterms:modified xsi:type="dcterms:W3CDTF">2022-03-15T19:23:16Z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